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3" documentId="11_DF8762AE5AFC7DB3995893D6BFD866BDFADED0BF" xr6:coauthVersionLast="47" xr6:coauthVersionMax="47" xr10:uidLastSave="{E9D8D327-A499-498F-B765-6C6872198A8F}"/>
  <bookViews>
    <workbookView xWindow="-105" yWindow="-16320" windowWidth="29040" windowHeight="15840" xr2:uid="{00000000-000D-0000-FFFF-FFFF00000000}"/>
  </bookViews>
  <sheets>
    <sheet name="様式1　統一積算書（集約）" sheetId="3" r:id="rId1"/>
    <sheet name="様式2 内訳明細（作業費用）" sheetId="2" r:id="rId2"/>
    <sheet name="様式3 内訳明細（物品・サービス費用）" sheetId="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___SO1101">[1]改善_SO1101!$J$2:$J$869</definedName>
    <definedName name="___SO1101">[1]改善_SO1101!$J$2:$J$869</definedName>
    <definedName name="__SO1101">[1]改善_SO1101!$J$2:$J$869</definedName>
    <definedName name="_SO1101">[1]改善_SO1101!$J$2:$J$869</definedName>
    <definedName name="a" localSheetId="0">'様式1　統一積算書（集約）'!a</definedName>
    <definedName name="a" localSheetId="1">'様式2 内訳明細（作業費用）'!a</definedName>
    <definedName name="a" localSheetId="2">'様式3 内訳明細（物品・サービス費用）'!a</definedName>
    <definedName name="a">[0]!a</definedName>
    <definedName name="AA" localSheetId="0">'様式1　統一積算書（集約）'!AA</definedName>
    <definedName name="AA" localSheetId="1">'様式2 内訳明細（作業費用）'!AA</definedName>
    <definedName name="AA" localSheetId="2">'様式3 内訳明細（物品・サービス費用）'!AA</definedName>
    <definedName name="AA">[0]!AA</definedName>
    <definedName name="AAAAAAA" localSheetId="0">'様式1　統一積算書（集約）'!AAAAAAA</definedName>
    <definedName name="AAAAAAA" localSheetId="1">'様式2 内訳明細（作業費用）'!AAAAAAA</definedName>
    <definedName name="AAAAAAA" localSheetId="2">'様式3 内訳明細（物品・サービス費用）'!AAAAAAA</definedName>
    <definedName name="AAAAAAA">[0]!AAAAAAA</definedName>
    <definedName name="aaaaaaaaaaaaaaaaaaaaa" localSheetId="0">'様式1　統一積算書（集約）'!aaaaaaaaaaaaaaaaaaaaa</definedName>
    <definedName name="aaaaaaaaaaaaaaaaaaaaa" localSheetId="1">'様式2 内訳明細（作業費用）'!aaaaaaaaaaaaaaaaaaaaa</definedName>
    <definedName name="aaaaaaaaaaaaaaaaaaaaa" localSheetId="2">'様式3 内訳明細（物品・サービス費用）'!aaaaaaaaaaaaaaaaaaaaa</definedName>
    <definedName name="aaaaaaaaaaaaaaaaaaaaa">[0]!aaaaaaaaaaaaaaaaaaaaa</definedName>
    <definedName name="AddPage" localSheetId="0">[2]!AddPage</definedName>
    <definedName name="AddPage" localSheetId="1">[2]!AddPage</definedName>
    <definedName name="AddPage" localSheetId="2">[2]!AddPage</definedName>
    <definedName name="AddPage">[2]!AddPage</definedName>
    <definedName name="ALLLUN">#REF!</definedName>
    <definedName name="BB" localSheetId="0">'様式1　統一積算書（集約）'!BB</definedName>
    <definedName name="BB" localSheetId="1">'様式2 内訳明細（作業費用）'!BB</definedName>
    <definedName name="BB" localSheetId="2">'様式3 内訳明細（物品・サービス費用）'!BB</definedName>
    <definedName name="BB">[0]!BB</definedName>
    <definedName name="BCVLUN">#REF!</definedName>
    <definedName name="BSI" localSheetId="0">'様式1　統一積算書（集約）'!BSI</definedName>
    <definedName name="BSI" localSheetId="1">'様式2 内訳明細（作業費用）'!BSI</definedName>
    <definedName name="BSI" localSheetId="2">'様式3 内訳明細（物品・サービス費用）'!BSI</definedName>
    <definedName name="BSI">[0]!BSI</definedName>
    <definedName name="btnCls_Click" localSheetId="0">[3]!btnCls_Click</definedName>
    <definedName name="btnCls_Click" localSheetId="1">[3]!btnCls_Click</definedName>
    <definedName name="btnCls_Click" localSheetId="2">[3]!btnCls_Click</definedName>
    <definedName name="btnCls_Click">[3]!btnCls_Click</definedName>
    <definedName name="btnOk_Click" localSheetId="0">[3]!btnOk_Click</definedName>
    <definedName name="btnOk_Click" localSheetId="1">[3]!btnOk_Click</definedName>
    <definedName name="btnOk_Click" localSheetId="2">[3]!btnOk_Click</definedName>
    <definedName name="btnOk_Click">[3]!btnOk_Click</definedName>
    <definedName name="CDNUM">#REF!</definedName>
    <definedName name="CDPORTNUM">#REF!</definedName>
    <definedName name="CLM">#REF!</definedName>
    <definedName name="ＣＬ単金">#REF!</definedName>
    <definedName name="ＣＬ標準単金">#REF!</definedName>
    <definedName name="cmdSetSlipOK_Click">[4]!cmdSetSlipOK_Click</definedName>
    <definedName name="cmdWho_Click" localSheetId="0">[5]!cmdWho_Click</definedName>
    <definedName name="cmdWho_Click" localSheetId="1">[5]!cmdWho_Click</definedName>
    <definedName name="cmdWho_Click" localSheetId="2">[5]!cmdWho_Click</definedName>
    <definedName name="cmdWho_Click">[5]!cmdWho_Click</definedName>
    <definedName name="codeInClose_Click" localSheetId="1">[6]製品入力_Dia!codeInClose_Click</definedName>
    <definedName name="codeInClose_Click" localSheetId="2">[6]製品入力_Dia!codeInClose_Click</definedName>
    <definedName name="codeInClose_Click">[6]製品入力_Dia!codeInClose_Click</definedName>
    <definedName name="CodeInList1_Change" localSheetId="1">[6]製品入力_Dia!CodeInList1_Change</definedName>
    <definedName name="CodeInList1_Change" localSheetId="2">[6]製品入力_Dia!CodeInList1_Change</definedName>
    <definedName name="CodeInList1_Change">[6]製品入力_Dia!CodeInList1_Change</definedName>
    <definedName name="CodeInList2_Change" localSheetId="1">[6]製品入力_Dia!CodeInList2_Change</definedName>
    <definedName name="CodeInList2_Change" localSheetId="2">[6]製品入力_Dia!CodeInList2_Change</definedName>
    <definedName name="CodeInList2_Change">[6]製品入力_Dia!CodeInList2_Change</definedName>
    <definedName name="CodeInList3_Change">[6]!CodeInList3_Change</definedName>
    <definedName name="CodeInSet_Click" localSheetId="1">[6]製品入力_Dia!CodeInSet_Click</definedName>
    <definedName name="CodeInSet_Click" localSheetId="2">[6]製品入力_Dia!CodeInSet_Click</definedName>
    <definedName name="CodeInSet_Click">[6]製品入力_Dia!CodeInSet_Click</definedName>
    <definedName name="CodeSch_Click">[7]!CodeSch_Click</definedName>
    <definedName name="CPU数">#REF!</definedName>
    <definedName name="ｄ" localSheetId="0">'様式1　統一積算書（集約）'!ｄ</definedName>
    <definedName name="ｄ" localSheetId="1">'様式2 内訳明細（作業費用）'!ｄ</definedName>
    <definedName name="ｄ" localSheetId="2">'様式3 内訳明細（物品・サービス費用）'!ｄ</definedName>
    <definedName name="ｄ">[0]!ｄ</definedName>
    <definedName name="_xlnm.Database">[8]ルール表!$A$3:$AG$408</definedName>
    <definedName name="Development" localSheetId="0">#REF!</definedName>
    <definedName name="Development" localSheetId="1">#REF!</definedName>
    <definedName name="Development" localSheetId="2">#REF!</definedName>
    <definedName name="Development">#REF!</definedName>
    <definedName name="dfnServerCode">#REF!</definedName>
    <definedName name="dfnServerLocation">#REF!</definedName>
    <definedName name="dfnServerName">#REF!</definedName>
    <definedName name="Dialog_Show" localSheetId="0">[9]!Dialog_Show</definedName>
    <definedName name="Dialog_Show" localSheetId="1">[9]!Dialog_Show</definedName>
    <definedName name="Dialog_Show" localSheetId="2">[9]!Dialog_Show</definedName>
    <definedName name="Dialog_Show">[9]!Dialog_Show</definedName>
    <definedName name="DRV">#REF!</definedName>
    <definedName name="e" localSheetId="0">[10]!機種選択に戻る</definedName>
    <definedName name="e" localSheetId="1">[10]!機種選択に戻る</definedName>
    <definedName name="e" localSheetId="2">[10]!機種選択に戻る</definedName>
    <definedName name="e">[10]!機種選択に戻る</definedName>
    <definedName name="edit1_Change">[7]!edit1_Change</definedName>
    <definedName name="Edit22_Change">[6]!Edit22_Change</definedName>
    <definedName name="edtAuthor_Change" localSheetId="0">[3]!edtAuthor_Change</definedName>
    <definedName name="edtAuthor_Change" localSheetId="1">[3]!edtAuthor_Change</definedName>
    <definedName name="edtAuthor_Change" localSheetId="2">[3]!edtAuthor_Change</definedName>
    <definedName name="edtAuthor_Change">[3]!edtAuthor_Change</definedName>
    <definedName name="edtSaetu_Change" localSheetId="0">[3]!edtSaetu_Change</definedName>
    <definedName name="edtSaetu_Change" localSheetId="1">[3]!edtSaetu_Change</definedName>
    <definedName name="edtSaetu_Change" localSheetId="2">[3]!edtSaetu_Change</definedName>
    <definedName name="edtSaetu_Change">[3]!edtSaetu_Change</definedName>
    <definedName name="edtSyonin_Change" localSheetId="0">[3]!edtSyonin_Change</definedName>
    <definedName name="edtSyonin_Change" localSheetId="1">[3]!edtSyonin_Change</definedName>
    <definedName name="edtSyonin_Change" localSheetId="2">[3]!edtSyonin_Change</definedName>
    <definedName name="edtSyonin_Change">[3]!edtSyonin_Change</definedName>
    <definedName name="ENCODE_SV">#REF!</definedName>
    <definedName name="FORANGEL">#REF!</definedName>
    <definedName name="FWD_SCSI_ID">"テキスト 3"</definedName>
    <definedName name="h24h">#REF!</definedName>
    <definedName name="hoshu1">#REF!</definedName>
    <definedName name="HOSHU2">#REF!</definedName>
    <definedName name="hosyu">#REF!</definedName>
    <definedName name="HW">#REF!</definedName>
    <definedName name="ISSW">#REF!</definedName>
    <definedName name="jou">#REF!</definedName>
    <definedName name="M24H">#REF!</definedName>
    <definedName name="MAXLUN">#REF!</definedName>
    <definedName name="META">#REF!</definedName>
    <definedName name="modAbout.Dialog_Show" localSheetId="0">[5]!modAbout.Dialog_Show</definedName>
    <definedName name="modAbout.Dialog_Show" localSheetId="1">[5]!modAbout.Dialog_Show</definedName>
    <definedName name="modAbout.Dialog_Show" localSheetId="2">[5]!modAbout.Dialog_Show</definedName>
    <definedName name="modAbout.Dialog_Show">[5]!modAbout.Dialog_Show</definedName>
    <definedName name="nebiki1">#REF!</definedName>
    <definedName name="nebiki2">#REF!</definedName>
    <definedName name="nel">#REF!</definedName>
    <definedName name="nen">#REF!</definedName>
    <definedName name="NES">#REF!</definedName>
    <definedName name="NES工数">#REF!</definedName>
    <definedName name="NES出張">#REF!</definedName>
    <definedName name="NES人件">#REF!</definedName>
    <definedName name="NES片道">#REF!</definedName>
    <definedName name="Network" localSheetId="0">#REF!</definedName>
    <definedName name="Network" localSheetId="1">#REF!</definedName>
    <definedName name="Network" localSheetId="2">#REF!</definedName>
    <definedName name="Network">#REF!</definedName>
    <definedName name="NO">#REF!</definedName>
    <definedName name="NowDate" localSheetId="0">[2]!NowDate</definedName>
    <definedName name="NowDate" localSheetId="1">[2]!NowDate</definedName>
    <definedName name="NowDate" localSheetId="2">[2]!NowDate</definedName>
    <definedName name="NowDate">[2]!NowDate</definedName>
    <definedName name="PCIスロット数">#REF!</definedName>
    <definedName name="PJ情報">#REF!</definedName>
    <definedName name="Pos_SQL_Make" localSheetId="0">'様式1　統一積算書（集約）'!Pos_SQL_Make</definedName>
    <definedName name="Pos_SQL_Make" localSheetId="1">'様式2 内訳明細（作業費用）'!Pos_SQL_Make</definedName>
    <definedName name="Pos_SQL_Make" localSheetId="2">'様式3 内訳明細（物品・サービス費用）'!Pos_SQL_Make</definedName>
    <definedName name="Pos_SQL_Make">[0]!Pos_SQL_Make</definedName>
    <definedName name="_xlnm.Print_Area" localSheetId="0">'様式1　統一積算書（集約）'!$A$1:$Y$43</definedName>
    <definedName name="_xlnm.Print_Area" localSheetId="1">'様式2 内訳明細（作業費用）'!$A$1:$W$37</definedName>
    <definedName name="_xlnm.Print_Area" localSheetId="2">'様式3 内訳明細（物品・サービス費用）'!$A$1:$M$37</definedName>
    <definedName name="_xlnm.Print_Area">#REF!</definedName>
    <definedName name="_xlnm.Print_Titles" localSheetId="1">'様式2 内訳明細（作業費用）'!$1:$13</definedName>
    <definedName name="_xlnm.Print_Titles" localSheetId="2">'様式3 内訳明細（物品・サービス費用）'!$1:$12</definedName>
    <definedName name="_xlnm.Print_Titles">#REF!</definedName>
    <definedName name="q" localSheetId="0">[2]!AddPage</definedName>
    <definedName name="q" localSheetId="1">[2]!AddPage</definedName>
    <definedName name="q" localSheetId="2">[2]!AddPage</definedName>
    <definedName name="q">[2]!AddPage</definedName>
    <definedName name="QQ" localSheetId="0">'様式1　統一積算書（集約）'!QQ</definedName>
    <definedName name="QQ" localSheetId="1">'様式2 内訳明細（作業費用）'!QQ</definedName>
    <definedName name="QQ" localSheetId="2">'様式3 内訳明細（物品・サービス費用）'!QQ</definedName>
    <definedName name="QQ">[0]!QQ</definedName>
    <definedName name="ｑｑｑｑｑｑｑｒ" localSheetId="0">'様式1　統一積算書（集約）'!ｑｑｑｑｑｑｑｒ</definedName>
    <definedName name="ｑｑｑｑｑｑｑｒ" localSheetId="1">'様式2 内訳明細（作業費用）'!ｑｑｑｑｑｑｑｒ</definedName>
    <definedName name="ｑｑｑｑｑｑｑｒ" localSheetId="2">'様式3 内訳明細（物品・サービス費用）'!ｑｑｑｑｑｑｑｒ</definedName>
    <definedName name="ｑｑｑｑｑｑｑｒ">[0]!ｑｑｑｑｑｑｑｒ</definedName>
    <definedName name="Record1" localSheetId="0">[11]!Record1</definedName>
    <definedName name="Record1" localSheetId="1">[11]!Record1</definedName>
    <definedName name="Record1" localSheetId="2">[11]!Record1</definedName>
    <definedName name="Record1">[11]!Record1</definedName>
    <definedName name="Record3" localSheetId="0">[11]!Record3</definedName>
    <definedName name="Record3" localSheetId="1">[11]!Record3</definedName>
    <definedName name="Record3" localSheetId="2">[11]!Record3</definedName>
    <definedName name="Record3">[11]!Record3</definedName>
    <definedName name="ｒｒｒｒｒｒｒ" localSheetId="0">[3]!btnOk_Click</definedName>
    <definedName name="ｒｒｒｒｒｒｒ" localSheetId="1">[3]!btnOk_Click</definedName>
    <definedName name="ｒｒｒｒｒｒｒ" localSheetId="2">[3]!btnOk_Click</definedName>
    <definedName name="ｒｒｒｒｒｒｒ">[3]!btnOk_Click</definedName>
    <definedName name="s" localSheetId="0">'様式1　統一積算書（集約）'!s</definedName>
    <definedName name="s" localSheetId="1">'様式2 内訳明細（作業費用）'!s</definedName>
    <definedName name="s" localSheetId="2">'様式3 内訳明細（物品・サービス費用）'!s</definedName>
    <definedName name="s">[0]!s</definedName>
    <definedName name="ｓｄふぁｄさ" localSheetId="0">'様式1　統一積算書（集約）'!ｓｄふぁｄさ</definedName>
    <definedName name="ｓｄふぁｄさ" localSheetId="1">'様式2 内訳明細（作業費用）'!ｓｄふぁｄさ</definedName>
    <definedName name="ｓｄふぁｄさ" localSheetId="2">'様式3 内訳明細（物品・サービス費用）'!ｓｄふぁｄさ</definedName>
    <definedName name="ｓｄふぁｄさ">[0]!ｓｄふぁｄさ</definedName>
    <definedName name="SE_SCSI_ID">"テキスト 5"</definedName>
    <definedName name="SEIHIN_Mod.codeInClose_Click" localSheetId="0">[12]!SEIHIN_Mod.codeInClose_Click</definedName>
    <definedName name="SEIHIN_Mod.codeInClose_Click" localSheetId="1">[12]!SEIHIN_Mod.codeInClose_Click</definedName>
    <definedName name="SEIHIN_Mod.codeInClose_Click" localSheetId="2">[12]!SEIHIN_Mod.codeInClose_Click</definedName>
    <definedName name="SEIHIN_Mod.codeInClose_Click">[12]!SEIHIN_Mod.codeInClose_Click</definedName>
    <definedName name="SEIHIN_Mod.CodeInList1_Change" localSheetId="0">[12]!SEIHIN_Mod.CodeInList1_Change</definedName>
    <definedName name="SEIHIN_Mod.CodeInList1_Change" localSheetId="1">[12]!SEIHIN_Mod.CodeInList1_Change</definedName>
    <definedName name="SEIHIN_Mod.CodeInList1_Change" localSheetId="2">[12]!SEIHIN_Mod.CodeInList1_Change</definedName>
    <definedName name="SEIHIN_Mod.CodeInList1_Change">[12]!SEIHIN_Mod.CodeInList1_Change</definedName>
    <definedName name="SEIHIN_Mod.CodeInList2_Change" localSheetId="0">[12]!SEIHIN_Mod.CodeInList2_Change</definedName>
    <definedName name="SEIHIN_Mod.CodeInList2_Change" localSheetId="1">[12]!SEIHIN_Mod.CodeInList2_Change</definedName>
    <definedName name="SEIHIN_Mod.CodeInList2_Change" localSheetId="2">[12]!SEIHIN_Mod.CodeInList2_Change</definedName>
    <definedName name="SEIHIN_Mod.CodeInList2_Change">[12]!SEIHIN_Mod.CodeInList2_Change</definedName>
    <definedName name="SEIHIN_Mod.CodeInList3_Change" localSheetId="0">[12]!SEIHIN_Mod.CodeInList3_Change</definedName>
    <definedName name="SEIHIN_Mod.CodeInList3_Change" localSheetId="1">[12]!SEIHIN_Mod.CodeInList3_Change</definedName>
    <definedName name="SEIHIN_Mod.CodeInList3_Change" localSheetId="2">[12]!SEIHIN_Mod.CodeInList3_Change</definedName>
    <definedName name="SEIHIN_Mod.CodeInList3_Change">[12]!SEIHIN_Mod.CodeInList3_Change</definedName>
    <definedName name="SEIHIN_Mod.CodeInSet_Click" localSheetId="0">[12]!SEIHIN_Mod.CodeInSet_Click</definedName>
    <definedName name="SEIHIN_Mod.CodeInSet_Click" localSheetId="1">[12]!SEIHIN_Mod.CodeInSet_Click</definedName>
    <definedName name="SEIHIN_Mod.CodeInSet_Click" localSheetId="2">[12]!SEIHIN_Mod.CodeInSet_Click</definedName>
    <definedName name="SEIHIN_Mod.CodeInSet_Click">[12]!SEIHIN_Mod.CodeInSet_Click</definedName>
    <definedName name="SEIHIN_Mod.CodeSch_Click" localSheetId="0">[12]!SEIHIN_Mod.CodeSch_Click</definedName>
    <definedName name="SEIHIN_Mod.CodeSch_Click" localSheetId="1">[12]!SEIHIN_Mod.CodeSch_Click</definedName>
    <definedName name="SEIHIN_Mod.CodeSch_Click" localSheetId="2">[12]!SEIHIN_Mod.CodeSch_Click</definedName>
    <definedName name="SEIHIN_Mod.CodeSch_Click">[12]!SEIHIN_Mod.CodeSch_Click</definedName>
    <definedName name="SEIHIN_Mod.edit1_Change" localSheetId="0">[12]!SEIHIN_Mod.edit1_Change</definedName>
    <definedName name="SEIHIN_Mod.edit1_Change" localSheetId="1">[12]!SEIHIN_Mod.edit1_Change</definedName>
    <definedName name="SEIHIN_Mod.edit1_Change" localSheetId="2">[12]!SEIHIN_Mod.edit1_Change</definedName>
    <definedName name="SEIHIN_Mod.edit1_Change">[12]!SEIHIN_Mod.edit1_Change</definedName>
    <definedName name="SEIHIN_Mod.Edit22_Change" localSheetId="0">[12]!SEIHIN_Mod.Edit22_Change</definedName>
    <definedName name="SEIHIN_Mod.Edit22_Change" localSheetId="1">[12]!SEIHIN_Mod.Edit22_Change</definedName>
    <definedName name="SEIHIN_Mod.Edit22_Change" localSheetId="2">[12]!SEIHIN_Mod.Edit22_Change</definedName>
    <definedName name="SEIHIN_Mod.Edit22_Change">[12]!SEIHIN_Mod.Edit22_Change</definedName>
    <definedName name="SEIHIN_Mod.spinSuu_Change" localSheetId="0">[12]!SEIHIN_Mod.spinSuu_Change</definedName>
    <definedName name="SEIHIN_Mod.spinSuu_Change" localSheetId="1">[12]!SEIHIN_Mod.spinSuu_Change</definedName>
    <definedName name="SEIHIN_Mod.spinSuu_Change" localSheetId="2">[12]!SEIHIN_Mod.spinSuu_Change</definedName>
    <definedName name="SEIHIN_Mod.spinSuu_Change">[12]!SEIHIN_Mod.spinSuu_Change</definedName>
    <definedName name="SheetPrint" localSheetId="0">[2]!SheetPrint</definedName>
    <definedName name="SheetPrint" localSheetId="1">[2]!SheetPrint</definedName>
    <definedName name="SheetPrint" localSheetId="2">[2]!SheetPrint</definedName>
    <definedName name="SheetPrint">[2]!SheetPrint</definedName>
    <definedName name="SI">#REF!</definedName>
    <definedName name="SP">#REF!</definedName>
    <definedName name="spinSuu_Change">[7]!spinSuu_Change</definedName>
    <definedName name="ss">[0]!ss</definedName>
    <definedName name="ｓｓｓｓｓｓｓ" localSheetId="0">'様式1　統一積算書（集約）'!ｓｓｓｓｓｓｓ</definedName>
    <definedName name="ｓｓｓｓｓｓｓ" localSheetId="1">'様式2 内訳明細（作業費用）'!ｓｓｓｓｓｓｓ</definedName>
    <definedName name="ｓｓｓｓｓｓｓ" localSheetId="2">'様式3 内訳明細（物品・サービス費用）'!ｓｓｓｓｓｓｓ</definedName>
    <definedName name="ｓｓｓｓｓｓｓ">[0]!ｓｓｓｓｓｓｓ</definedName>
    <definedName name="ｓｓｓｓｓｓｓｓｓｓｓｓｓｓｓ" localSheetId="0">'様式1　統一積算書（集約）'!ｓｓｓｓｓｓｓｓｓｓｓｓｓｓｓ</definedName>
    <definedName name="ｓｓｓｓｓｓｓｓｓｓｓｓｓｓｓ" localSheetId="1">'様式2 内訳明細（作業費用）'!ｓｓｓｓｓｓｓｓｓｓｓｓｓｓｓ</definedName>
    <definedName name="ｓｓｓｓｓｓｓｓｓｓｓｓｓｓｓ" localSheetId="2">'様式3 内訳明細（物品・サービス費用）'!ｓｓｓｓｓｓｓｓｓｓｓｓｓｓｓ</definedName>
    <definedName name="ｓｓｓｓｓｓｓｓｓｓｓｓｓｓｓ">[0]!ｓｓｓｓｓｓｓｓｓｓｓｓｓｓｓ</definedName>
    <definedName name="STDLUN">#REF!</definedName>
    <definedName name="STDLUNNUM">#REF!</definedName>
    <definedName name="SVM">#REF!</definedName>
    <definedName name="ＳＶ単金">#REF!</definedName>
    <definedName name="ＳＶ標準単金">#REF!</definedName>
    <definedName name="SW">#REF!</definedName>
    <definedName name="SYM">#REF!</definedName>
    <definedName name="SYMNUM">#REF!</definedName>
    <definedName name="town">#REF!</definedName>
    <definedName name="tuki">#REF!</definedName>
    <definedName name="VIDEO_SV">#REF!</definedName>
    <definedName name="ww">[0]!ww</definedName>
    <definedName name="ＸＸ" localSheetId="0">'様式1　統一積算書（集約）'!ＸＸ</definedName>
    <definedName name="ＸＸ" localSheetId="1">'様式2 内訳明細（作業費用）'!ＸＸ</definedName>
    <definedName name="ＸＸ" localSheetId="2">'様式3 内訳明細（物品・サービス費用）'!ＸＸ</definedName>
    <definedName name="ＸＸ">[0]!ＸＸ</definedName>
    <definedName name="ＸＸＸＸＸ" localSheetId="0">'様式1　統一積算書（集約）'!ＸＸＸＸＸ</definedName>
    <definedName name="ＸＸＸＸＸ" localSheetId="1">'様式2 内訳明細（作業費用）'!ＸＸＸＸＸ</definedName>
    <definedName name="ＸＸＸＸＸ" localSheetId="2">'様式3 内訳明細（物品・サービス費用）'!ＸＸＸＸＸ</definedName>
    <definedName name="ＸＸＸＸＸ">[0]!ＸＸＸＸＸ</definedName>
    <definedName name="ｚｚ" localSheetId="0">'様式1　統一積算書（集約）'!ｚｚ</definedName>
    <definedName name="ｚｚ" localSheetId="1">'様式2 内訳明細（作業費用）'!ｚｚ</definedName>
    <definedName name="ｚｚ" localSheetId="2">'様式3 内訳明細（物品・サービス費用）'!ｚｚ</definedName>
    <definedName name="ｚｚ">[0]!ｚｚ</definedName>
    <definedName name="ｚｚｚｚ" localSheetId="0">'様式1　統一積算書（集約）'!ｚｚｚｚ</definedName>
    <definedName name="ｚｚｚｚ" localSheetId="1">'様式2 内訳明細（作業費用）'!ｚｚｚｚ</definedName>
    <definedName name="ｚｚｚｚ" localSheetId="2">'様式3 内訳明細（物品・サービス費用）'!ｚｚｚｚ</definedName>
    <definedName name="ｚｚｚｚ">[0]!ｚｚｚｚ</definedName>
    <definedName name="ｚｚｚｚｚｚ" localSheetId="0">'様式1　統一積算書（集約）'!ｚｚｚｚｚｚ</definedName>
    <definedName name="ｚｚｚｚｚｚ" localSheetId="1">'様式2 内訳明細（作業費用）'!ｚｚｚｚｚｚ</definedName>
    <definedName name="ｚｚｚｚｚｚ" localSheetId="2">'様式3 内訳明細（物品・サービス費用）'!ｚｚｚｚｚｚ</definedName>
    <definedName name="ｚｚｚｚｚｚ">[0]!ｚｚｚｚｚｚ</definedName>
    <definedName name="あ" localSheetId="0">'様式1　統一積算書（集約）'!あ</definedName>
    <definedName name="あ" localSheetId="1">'様式2 内訳明細（作業費用）'!あ</definedName>
    <definedName name="あ" localSheetId="2">'様式3 内訳明細（物品・サービス費用）'!あ</definedName>
    <definedName name="あ">[0]!あ</definedName>
    <definedName name="ああ" localSheetId="0">'様式1　統一積算書（集約）'!ああ</definedName>
    <definedName name="ああ" localSheetId="1">'様式2 内訳明細（作業費用）'!ああ</definedName>
    <definedName name="ああ" localSheetId="2">'様式3 内訳明細（物品・サービス費用）'!ああ</definedName>
    <definedName name="ああ">[0]!ああ</definedName>
    <definedName name="あああ" localSheetId="0">'様式1　統一積算書（集約）'!あああ</definedName>
    <definedName name="あああ" localSheetId="1">'様式2 内訳明細（作業費用）'!あああ</definedName>
    <definedName name="あああ" localSheetId="2">'様式3 内訳明細（物品・サービス費用）'!あああ</definedName>
    <definedName name="あああ">[0]!あああ</definedName>
    <definedName name="あへ" localSheetId="0">'様式1　統一積算書（集約）'!あへ</definedName>
    <definedName name="あへ" localSheetId="1">'様式2 内訳明細（作業費用）'!あへ</definedName>
    <definedName name="あへ" localSheetId="2">'様式3 内訳明細（物品・サービス費用）'!あへ</definedName>
    <definedName name="あへ">[0]!あへ</definedName>
    <definedName name="うは" localSheetId="0">'様式1　統一積算書（集約）'!うは</definedName>
    <definedName name="うは" localSheetId="1">'様式2 内訳明細（作業費用）'!うは</definedName>
    <definedName name="うは" localSheetId="2">'様式3 内訳明細（物品・サービス費用）'!うは</definedName>
    <definedName name="うは">[0]!うは</definedName>
    <definedName name="オプション12_Click" localSheetId="0">'様式1　統一積算書（集約）'!オプション12_Click</definedName>
    <definedName name="オプション12_Click" localSheetId="1">'様式2 内訳明細（作業費用）'!オプション12_Click</definedName>
    <definedName name="オプション12_Click" localSheetId="2">'様式3 内訳明細（物品・サービス費用）'!オプション12_Click</definedName>
    <definedName name="オプション12_Click">[0]!オプション12_Click</definedName>
    <definedName name="ｺﾋﾟｰ範囲">#REF!</definedName>
    <definedName name="サーバ台数">#REF!</definedName>
    <definedName name="た" localSheetId="0">'様式1　統一積算書（集約）'!た</definedName>
    <definedName name="た" localSheetId="1">'様式2 内訳明細（作業費用）'!た</definedName>
    <definedName name="た" localSheetId="2">'様式3 内訳明細（物品・サービス費用）'!た</definedName>
    <definedName name="た">[0]!た</definedName>
    <definedName name="ﾀﾀ" localSheetId="0">'様式1　統一積算書（集約）'!ﾀﾀ</definedName>
    <definedName name="ﾀﾀ" localSheetId="1">'様式2 内訳明細（作業費用）'!ﾀﾀ</definedName>
    <definedName name="ﾀﾀ" localSheetId="2">'様式3 内訳明細（物品・サービス費用）'!ﾀﾀ</definedName>
    <definedName name="ﾀﾀ">[0]!ﾀﾀ</definedName>
    <definedName name="パーティション数">#REF!</definedName>
    <definedName name="へんこう" localSheetId="0">'様式1　統一積算書（集約）'!へんこう</definedName>
    <definedName name="へんこう" localSheetId="1">'様式2 内訳明細（作業費用）'!へんこう</definedName>
    <definedName name="へんこう" localSheetId="2">'様式3 内訳明細（物品・サービス費用）'!へんこう</definedName>
    <definedName name="へんこう">[0]!へんこう</definedName>
    <definedName name="メニュｰ2" localSheetId="0">[13]!メニュー</definedName>
    <definedName name="メニュｰ2" localSheetId="1">[13]!メニュー</definedName>
    <definedName name="メニュｰ2" localSheetId="2">[13]!メニュー</definedName>
    <definedName name="メニュｰ2">[13]!メニュー</definedName>
    <definedName name="メモリ容量">#REF!</definedName>
    <definedName name="以降集計" localSheetId="0">#REF!</definedName>
    <definedName name="以降集計" localSheetId="1">#REF!</definedName>
    <definedName name="以降集計" localSheetId="2">#REF!</definedName>
    <definedName name="以降集計">#REF!</definedName>
    <definedName name="印刷" localSheetId="0">[10]!印刷</definedName>
    <definedName name="印刷" localSheetId="1">[10]!印刷</definedName>
    <definedName name="印刷" localSheetId="2">[10]!印刷</definedName>
    <definedName name="印刷">[10]!印刷</definedName>
    <definedName name="価格表">#REF!</definedName>
    <definedName name="会社選択" localSheetId="0">[14]!会社選択</definedName>
    <definedName name="会社選択" localSheetId="1">[14]!会社選択</definedName>
    <definedName name="会社選択" localSheetId="2">[14]!会社選択</definedName>
    <definedName name="会社選択">[14]!会社選択</definedName>
    <definedName name="会社選択ダイアログ表示" localSheetId="0">[14]!会社選択ダイアログ表示</definedName>
    <definedName name="会社選択ダイアログ表示" localSheetId="1">[14]!会社選択ダイアログ表示</definedName>
    <definedName name="会社選択ダイアログ表示" localSheetId="2">[14]!会社選択ダイアログ表示</definedName>
    <definedName name="会社選択ダイアログ表示">[14]!会社選択ダイアログ表示</definedName>
    <definedName name="外注">#REF!</definedName>
    <definedName name="外注２">#REF!</definedName>
    <definedName name="外注経費率">#REF!</definedName>
    <definedName name="外注工数">#REF!</definedName>
    <definedName name="外注工数２">#REF!</definedName>
    <definedName name="外注出張">#REF!</definedName>
    <definedName name="外注出張２">#REF!</definedName>
    <definedName name="外注人件">#REF!</definedName>
    <definedName name="外注人件２">#REF!</definedName>
    <definedName name="外注片道">#REF!</definedName>
    <definedName name="外部インタフェースファイル">#REF!</definedName>
    <definedName name="機種選択に戻る" localSheetId="0">[10]!機種選択に戻る</definedName>
    <definedName name="機種選択に戻る" localSheetId="1">[10]!機種選択に戻る</definedName>
    <definedName name="機種選択に戻る" localSheetId="2">[10]!機種選択に戻る</definedName>
    <definedName name="機種選択に戻る">[10]!機種選択に戻る</definedName>
    <definedName name="経費率">#REF!</definedName>
    <definedName name="検索" localSheetId="0">[13]!検索</definedName>
    <definedName name="検索" localSheetId="1">[13]!検索</definedName>
    <definedName name="検索" localSheetId="2">[13]!検索</definedName>
    <definedName name="検索">[13]!検索</definedName>
    <definedName name="見積明細テーブル">#REF!</definedName>
    <definedName name="構成概要図２" localSheetId="0">'様式1　統一積算書（集約）'!構成概要図２</definedName>
    <definedName name="構成概要図２" localSheetId="1">'様式2 内訳明細（作業費用）'!構成概要図２</definedName>
    <definedName name="構成概要図２" localSheetId="2">'様式3 内訳明細（物品・サービス費用）'!構成概要図２</definedName>
    <definedName name="構成概要図２">[0]!構成概要図２</definedName>
    <definedName name="今期集計" localSheetId="0">#REF!</definedName>
    <definedName name="今期集計" localSheetId="1">#REF!</definedName>
    <definedName name="今期集計" localSheetId="2">#REF!</definedName>
    <definedName name="今期集計">#REF!</definedName>
    <definedName name="今期情報" localSheetId="0">#REF!</definedName>
    <definedName name="今期情報" localSheetId="1">#REF!</definedName>
    <definedName name="今期情報" localSheetId="2">#REF!</definedName>
    <definedName name="今期情報">#REF!</definedName>
    <definedName name="再検索" localSheetId="0">[13]!再検索</definedName>
    <definedName name="再検索" localSheetId="1">[13]!再検索</definedName>
    <definedName name="再検索" localSheetId="2">[13]!再検索</definedName>
    <definedName name="再検索">[13]!再検索</definedName>
    <definedName name="最小">#REF!</definedName>
    <definedName name="最大">#REF!</definedName>
    <definedName name="仕切価格表示" localSheetId="0">[10]!仕切価格表示</definedName>
    <definedName name="仕切価格表示" localSheetId="1">[10]!仕切価格表示</definedName>
    <definedName name="仕切価格表示" localSheetId="2">[10]!仕切価格表示</definedName>
    <definedName name="仕切価格表示">[10]!仕切価格表示</definedName>
    <definedName name="仕様書番号">"R"</definedName>
    <definedName name="仕様要件書○" localSheetId="0">'様式1　統一積算書（集約）'!仕様要件書○</definedName>
    <definedName name="仕様要件書○" localSheetId="1">'様式2 内訳明細（作業費用）'!仕様要件書○</definedName>
    <definedName name="仕様要件書○" localSheetId="2">'様式3 内訳明細（物品・サービス費用）'!仕様要件書○</definedName>
    <definedName name="仕様要件書○">[0]!仕様要件書○</definedName>
    <definedName name="仕様要件書◎" localSheetId="0">'様式1　統一積算書（集約）'!仕様要件書◎</definedName>
    <definedName name="仕様要件書◎" localSheetId="1">'様式2 内訳明細（作業費用）'!仕様要件書◎</definedName>
    <definedName name="仕様要件書◎" localSheetId="2">'様式3 内訳明細（物品・サービス費用）'!仕様要件書◎</definedName>
    <definedName name="仕様要件書◎">[0]!仕様要件書◎</definedName>
    <definedName name="実施">#REF!</definedName>
    <definedName name="実績集計" localSheetId="0">#REF!</definedName>
    <definedName name="実績集計" localSheetId="1">#REF!</definedName>
    <definedName name="実績集計" localSheetId="2">#REF!</definedName>
    <definedName name="実績集計">#REF!</definedName>
    <definedName name="受注額">#REF!</definedName>
    <definedName name="宿泊">#REF!</definedName>
    <definedName name="小計Ks">#REF!</definedName>
    <definedName name="製品入力_Mod.CodeSch_Click" localSheetId="1">[6]製品入力_Dia!製品入力_Mod.CodeSch_Click</definedName>
    <definedName name="製品入力_Mod.CodeSch_Click" localSheetId="2">[6]製品入力_Dia!製品入力_Mod.CodeSch_Click</definedName>
    <definedName name="製品入力_Mod.CodeSch_Click">[6]製品入力_Dia!製品入力_Mod.CodeSch_Click</definedName>
    <definedName name="製品入力_Mod.edit1_Change" localSheetId="1">[6]製品入力_Dia!製品入力_Mod.edit1_Change</definedName>
    <definedName name="製品入力_Mod.edit1_Change" localSheetId="2">[6]製品入力_Dia!製品入力_Mod.edit1_Change</definedName>
    <definedName name="製品入力_Mod.edit1_Change">[6]製品入力_Dia!製品入力_Mod.edit1_Change</definedName>
    <definedName name="製品入力_Mod.spinSuu_Change" localSheetId="1">[6]製品入力_Dia!製品入力_Mod.spinSuu_Change</definedName>
    <definedName name="製品入力_Mod.spinSuu_Change" localSheetId="2">[6]製品入力_Dia!製品入力_Mod.spinSuu_Change</definedName>
    <definedName name="製品入力_Mod.spinSuu_Change">[6]製品入力_Dia!製品入力_Mod.spinSuu_Change</definedName>
    <definedName name="全情報" localSheetId="0">#REF!</definedName>
    <definedName name="全情報" localSheetId="1">#REF!</definedName>
    <definedName name="全情報" localSheetId="2">#REF!</definedName>
    <definedName name="全情報">#REF!</definedName>
    <definedName name="全体集計" localSheetId="0">#REF!</definedName>
    <definedName name="全体集計" localSheetId="1">#REF!</definedName>
    <definedName name="全体集計" localSheetId="2">#REF!</definedName>
    <definedName name="全体集計">#REF!</definedName>
    <definedName name="対応OS選択" localSheetId="0">[14]!対応OS選択</definedName>
    <definedName name="対応OS選択" localSheetId="1">[14]!対応OS選択</definedName>
    <definedName name="対応OS選択" localSheetId="2">[14]!対応OS選択</definedName>
    <definedName name="対応OS選択">[14]!対応OS選択</definedName>
    <definedName name="対応OS選択ダイアログ表示" localSheetId="0">[14]!対応OS選択ダイアログ表示</definedName>
    <definedName name="対応OS選択ダイアログ表示" localSheetId="1">[14]!対応OS選択ダイアログ表示</definedName>
    <definedName name="対応OS選択ダイアログ表示" localSheetId="2">[14]!対応OS選択ダイアログ表示</definedName>
    <definedName name="対応OS選択ダイアログ表示">[14]!対応OS選択ダイアログ表示</definedName>
    <definedName name="対応システム選択" localSheetId="0">[14]!対応システム選択</definedName>
    <definedName name="対応システム選択" localSheetId="1">[14]!対応システム選択</definedName>
    <definedName name="対応システム選択" localSheetId="2">[14]!対応システム選択</definedName>
    <definedName name="対応システム選択">[14]!対応システム選択</definedName>
    <definedName name="対応システム選択ダイアログ表示" localSheetId="0">[14]!対応システム選択ダイアログ表示</definedName>
    <definedName name="対応システム選択ダイアログ表示" localSheetId="1">[14]!対応システム選択ダイアログ表示</definedName>
    <definedName name="対応システム選択ダイアログ表示" localSheetId="2">[14]!対応システム選択ダイアログ表示</definedName>
    <definedName name="対応システム選択ダイアログ表示">[14]!対応システム選択ダイアログ表示</definedName>
    <definedName name="段階" localSheetId="0">#REF!</definedName>
    <definedName name="段階" localSheetId="1">#REF!</definedName>
    <definedName name="段階" localSheetId="2">#REF!</definedName>
    <definedName name="段階">#REF!</definedName>
    <definedName name="投入情報">#REF!</definedName>
    <definedName name="特別費">#REF!</definedName>
    <definedName name="内部論理ファイル">#REF!</definedName>
    <definedName name="内訳項目" localSheetId="0">[15]表紙!#REF!</definedName>
    <definedName name="内訳項目" localSheetId="1">[15]表紙!#REF!</definedName>
    <definedName name="内訳項目" localSheetId="2">[15]表紙!#REF!</definedName>
    <definedName name="内訳項目">[15]表紙!#REF!</definedName>
    <definedName name="日当宿泊">#REF!</definedName>
    <definedName name="日当日帰">#REF!</definedName>
    <definedName name="入出力照会">#REF!</definedName>
    <definedName name="媒体種別選択" localSheetId="0">[14]!媒体種別選択</definedName>
    <definedName name="媒体種別選択" localSheetId="1">[14]!媒体種別選択</definedName>
    <definedName name="媒体種別選択" localSheetId="2">[14]!媒体種別選択</definedName>
    <definedName name="媒体種別選択">[14]!媒体種別選択</definedName>
    <definedName name="媒体種別選択ダイアログ表示" localSheetId="0">[14]!媒体種別選択ダイアログ表示</definedName>
    <definedName name="媒体種別選択ダイアログ表示" localSheetId="1">[14]!媒体種別選択ダイアログ表示</definedName>
    <definedName name="媒体種別選択ダイアログ表示" localSheetId="2">[14]!媒体種別選択ダイアログ表示</definedName>
    <definedName name="媒体種別選択ダイアログ表示">[14]!媒体種別選択ダイアログ表示</definedName>
    <definedName name="売上ＧＰ情報">#REF!</definedName>
    <definedName name="標準価格表示" localSheetId="0">[10]!標準価格表示</definedName>
    <definedName name="標準価格表示" localSheetId="1">[10]!標準価格表示</definedName>
    <definedName name="標準価格表示" localSheetId="2">[10]!標準価格表示</definedName>
    <definedName name="標準価格表示">[10]!標準価格表示</definedName>
    <definedName name="別紙1" localSheetId="0">[16]!別紙1</definedName>
    <definedName name="別紙1" localSheetId="1">[16]!別紙1</definedName>
    <definedName name="別紙1" localSheetId="2">[16]!別紙1</definedName>
    <definedName name="別紙1">[16]!別紙1</definedName>
    <definedName name="別紙10" localSheetId="0">[16]!別紙10</definedName>
    <definedName name="別紙10" localSheetId="1">[16]!別紙10</definedName>
    <definedName name="別紙10" localSheetId="2">[16]!別紙10</definedName>
    <definedName name="別紙10">[16]!別紙10</definedName>
    <definedName name="別紙11" localSheetId="0">[16]!別紙11</definedName>
    <definedName name="別紙11" localSheetId="1">[16]!別紙11</definedName>
    <definedName name="別紙11" localSheetId="2">[16]!別紙11</definedName>
    <definedName name="別紙11">[16]!別紙11</definedName>
    <definedName name="別紙12" localSheetId="0">[16]!別紙12</definedName>
    <definedName name="別紙12" localSheetId="1">[16]!別紙12</definedName>
    <definedName name="別紙12" localSheetId="2">[16]!別紙12</definedName>
    <definedName name="別紙12">[16]!別紙12</definedName>
    <definedName name="別紙13" localSheetId="0">[16]!別紙13</definedName>
    <definedName name="別紙13" localSheetId="1">[16]!別紙13</definedName>
    <definedName name="別紙13" localSheetId="2">[16]!別紙13</definedName>
    <definedName name="別紙13">[16]!別紙13</definedName>
    <definedName name="別紙14" localSheetId="0">[16]!別紙14</definedName>
    <definedName name="別紙14" localSheetId="1">[16]!別紙14</definedName>
    <definedName name="別紙14" localSheetId="2">[16]!別紙14</definedName>
    <definedName name="別紙14">[16]!別紙14</definedName>
    <definedName name="別紙15" localSheetId="0">[16]!別紙15</definedName>
    <definedName name="別紙15" localSheetId="1">[16]!別紙15</definedName>
    <definedName name="別紙15" localSheetId="2">[16]!別紙15</definedName>
    <definedName name="別紙15">[16]!別紙15</definedName>
    <definedName name="別紙16" localSheetId="0">[16]!別紙16</definedName>
    <definedName name="別紙16" localSheetId="1">[16]!別紙16</definedName>
    <definedName name="別紙16" localSheetId="2">[16]!別紙16</definedName>
    <definedName name="別紙16">[16]!別紙16</definedName>
    <definedName name="別紙17" localSheetId="0">[16]!別紙17</definedName>
    <definedName name="別紙17" localSheetId="1">[16]!別紙17</definedName>
    <definedName name="別紙17" localSheetId="2">[16]!別紙17</definedName>
    <definedName name="別紙17">[16]!別紙17</definedName>
    <definedName name="別紙18" localSheetId="0">[16]!別紙18</definedName>
    <definedName name="別紙18" localSheetId="1">[16]!別紙18</definedName>
    <definedName name="別紙18" localSheetId="2">[16]!別紙18</definedName>
    <definedName name="別紙18">[16]!別紙18</definedName>
    <definedName name="別紙19" localSheetId="0">[16]!別紙19</definedName>
    <definedName name="別紙19" localSheetId="1">[16]!別紙19</definedName>
    <definedName name="別紙19" localSheetId="2">[16]!別紙19</definedName>
    <definedName name="別紙19">[16]!別紙19</definedName>
    <definedName name="別紙20" localSheetId="0">[16]!別紙20</definedName>
    <definedName name="別紙20" localSheetId="1">[16]!別紙20</definedName>
    <definedName name="別紙20" localSheetId="2">[16]!別紙20</definedName>
    <definedName name="別紙20">[16]!別紙20</definedName>
    <definedName name="別紙21" localSheetId="0">[16]!別紙21</definedName>
    <definedName name="別紙21" localSheetId="1">[16]!別紙21</definedName>
    <definedName name="別紙21" localSheetId="2">[16]!別紙21</definedName>
    <definedName name="別紙21">[16]!別紙21</definedName>
    <definedName name="別紙22" localSheetId="0">[16]!別紙22</definedName>
    <definedName name="別紙22" localSheetId="1">[16]!別紙22</definedName>
    <definedName name="別紙22" localSheetId="2">[16]!別紙22</definedName>
    <definedName name="別紙22">[16]!別紙22</definedName>
    <definedName name="別紙23" localSheetId="0">[16]!別紙23</definedName>
    <definedName name="別紙23" localSheetId="1">[16]!別紙23</definedName>
    <definedName name="別紙23" localSheetId="2">[16]!別紙23</definedName>
    <definedName name="別紙23">[16]!別紙23</definedName>
    <definedName name="別紙24" localSheetId="0">[16]!別紙24</definedName>
    <definedName name="別紙24" localSheetId="1">[16]!別紙24</definedName>
    <definedName name="別紙24" localSheetId="2">[16]!別紙24</definedName>
    <definedName name="別紙24">[16]!別紙24</definedName>
    <definedName name="別紙25" localSheetId="0">[16]!別紙25</definedName>
    <definedName name="別紙25" localSheetId="1">[16]!別紙25</definedName>
    <definedName name="別紙25" localSheetId="2">[16]!別紙25</definedName>
    <definedName name="別紙25">[16]!別紙25</definedName>
    <definedName name="別紙26" localSheetId="0">[16]!別紙26</definedName>
    <definedName name="別紙26" localSheetId="1">[16]!別紙26</definedName>
    <definedName name="別紙26" localSheetId="2">[16]!別紙26</definedName>
    <definedName name="別紙26">[16]!別紙26</definedName>
    <definedName name="別紙4" localSheetId="0">[16]!別紙4</definedName>
    <definedName name="別紙4" localSheetId="1">[16]!別紙4</definedName>
    <definedName name="別紙4" localSheetId="2">[16]!別紙4</definedName>
    <definedName name="別紙4">[16]!別紙4</definedName>
    <definedName name="別紙5" localSheetId="0">[16]!別紙5</definedName>
    <definedName name="別紙5" localSheetId="1">[16]!別紙5</definedName>
    <definedName name="別紙5" localSheetId="2">[16]!別紙5</definedName>
    <definedName name="別紙5">[16]!別紙5</definedName>
    <definedName name="別紙8" localSheetId="0">[16]!別紙8</definedName>
    <definedName name="別紙8" localSheetId="1">[16]!別紙8</definedName>
    <definedName name="別紙8" localSheetId="2">[16]!別紙8</definedName>
    <definedName name="別紙8">[16]!別紙8</definedName>
    <definedName name="別紙9" localSheetId="0">[16]!別紙9</definedName>
    <definedName name="別紙9" localSheetId="1">[16]!別紙9</definedName>
    <definedName name="別紙9" localSheetId="2">[16]!別紙9</definedName>
    <definedName name="別紙9">[16]!別紙9</definedName>
    <definedName name="保守" localSheetId="0">#REF!</definedName>
    <definedName name="保守" localSheetId="1">#REF!</definedName>
    <definedName name="保守" localSheetId="2">#REF!</definedName>
    <definedName name="保守">#REF!</definedName>
    <definedName name="明細">#REF!</definedName>
    <definedName name="来期集計" localSheetId="0">#REF!</definedName>
    <definedName name="来期集計" localSheetId="1">#REF!</definedName>
    <definedName name="来期集計" localSheetId="2">#REF!</definedName>
    <definedName name="来期集計">#REF!</definedName>
    <definedName name="来々期集計" localSheetId="0">#REF!</definedName>
    <definedName name="来々期集計" localSheetId="1">#REF!</definedName>
    <definedName name="来々期集計" localSheetId="2">#REF!</definedName>
    <definedName name="来々期集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9" i="3" l="1"/>
  <c r="W37" i="3"/>
  <c r="K36" i="4" l="1"/>
  <c r="Q30" i="2"/>
  <c r="Q31" i="2" s="1"/>
  <c r="D13" i="3"/>
  <c r="Q33" i="2" l="1"/>
  <c r="M36" i="4"/>
  <c r="H36" i="4"/>
  <c r="D29" i="3"/>
  <c r="D31" i="3"/>
  <c r="D27" i="3"/>
  <c r="D25" i="3"/>
  <c r="D23" i="3"/>
  <c r="D21" i="3"/>
  <c r="D19" i="3"/>
  <c r="D17" i="3"/>
  <c r="D15" i="3"/>
  <c r="D5" i="4" l="1"/>
  <c r="D4" i="4"/>
  <c r="B5" i="2"/>
  <c r="B4" i="2"/>
  <c r="N34" i="3" l="1"/>
  <c r="V34" i="3" s="1"/>
  <c r="M34" i="3"/>
  <c r="U34" i="3" s="1"/>
  <c r="L34" i="3"/>
  <c r="T34" i="3" s="1"/>
  <c r="K34" i="3"/>
  <c r="S34" i="3" s="1"/>
  <c r="J34" i="3"/>
  <c r="I34" i="3"/>
  <c r="Q34" i="3" s="1"/>
  <c r="H34" i="3"/>
  <c r="P34" i="3" s="1"/>
  <c r="N33" i="3"/>
  <c r="M33" i="3"/>
  <c r="L33" i="3"/>
  <c r="K33" i="3"/>
  <c r="J33" i="3"/>
  <c r="I33" i="3"/>
  <c r="H33" i="3"/>
  <c r="V31" i="3"/>
  <c r="U31" i="3"/>
  <c r="T31" i="3"/>
  <c r="S31" i="3"/>
  <c r="R31" i="3"/>
  <c r="Q31" i="3"/>
  <c r="P31" i="3"/>
  <c r="O31" i="3"/>
  <c r="V29" i="3"/>
  <c r="U29" i="3"/>
  <c r="T29" i="3"/>
  <c r="S29" i="3"/>
  <c r="R29" i="3"/>
  <c r="Q29" i="3"/>
  <c r="P29" i="3"/>
  <c r="O29" i="3"/>
  <c r="V27" i="3"/>
  <c r="U27" i="3"/>
  <c r="T27" i="3"/>
  <c r="S27" i="3"/>
  <c r="R27" i="3"/>
  <c r="Q27" i="3"/>
  <c r="P27" i="3"/>
  <c r="O27" i="3"/>
  <c r="V25" i="3"/>
  <c r="U25" i="3"/>
  <c r="T25" i="3"/>
  <c r="S25" i="3"/>
  <c r="R25" i="3"/>
  <c r="Q25" i="3"/>
  <c r="P25" i="3"/>
  <c r="O25" i="3"/>
  <c r="V23" i="3"/>
  <c r="U23" i="3"/>
  <c r="T23" i="3"/>
  <c r="S23" i="3"/>
  <c r="R23" i="3"/>
  <c r="Q23" i="3"/>
  <c r="P23" i="3"/>
  <c r="O23" i="3"/>
  <c r="V21" i="3"/>
  <c r="U21" i="3"/>
  <c r="T21" i="3"/>
  <c r="S21" i="3"/>
  <c r="R21" i="3"/>
  <c r="Q21" i="3"/>
  <c r="P21" i="3"/>
  <c r="O21" i="3"/>
  <c r="V19" i="3"/>
  <c r="U19" i="3"/>
  <c r="T19" i="3"/>
  <c r="S19" i="3"/>
  <c r="R19" i="3"/>
  <c r="Q19" i="3"/>
  <c r="P19" i="3"/>
  <c r="O19" i="3"/>
  <c r="V17" i="3"/>
  <c r="U17" i="3"/>
  <c r="T17" i="3"/>
  <c r="S17" i="3"/>
  <c r="R17" i="3"/>
  <c r="Q17" i="3"/>
  <c r="P17" i="3"/>
  <c r="O17" i="3"/>
  <c r="V15" i="3"/>
  <c r="U15" i="3"/>
  <c r="T15" i="3"/>
  <c r="S15" i="3"/>
  <c r="R15" i="3"/>
  <c r="Q15" i="3"/>
  <c r="P15" i="3"/>
  <c r="O15" i="3"/>
  <c r="V13" i="3"/>
  <c r="U13" i="3"/>
  <c r="T13" i="3"/>
  <c r="S13" i="3"/>
  <c r="R13" i="3"/>
  <c r="Q13" i="3"/>
  <c r="P13" i="3"/>
  <c r="O13" i="3"/>
  <c r="R30" i="2"/>
  <c r="R31" i="2" s="1"/>
  <c r="S30" i="2"/>
  <c r="S31" i="2" s="1"/>
  <c r="T30" i="2"/>
  <c r="T31" i="2" s="1"/>
  <c r="U30" i="2"/>
  <c r="U31" i="2" s="1"/>
  <c r="V30" i="2"/>
  <c r="V31" i="2" s="1"/>
  <c r="S33" i="2"/>
  <c r="U33" i="2"/>
  <c r="V33" i="2" l="1"/>
  <c r="T33" i="2"/>
  <c r="R33" i="2"/>
  <c r="Q34" i="2"/>
  <c r="Q36" i="2" s="1"/>
  <c r="W17" i="3"/>
  <c r="W25" i="3"/>
  <c r="O33" i="3"/>
  <c r="O38" i="3" s="1"/>
  <c r="O40" i="3" s="1"/>
  <c r="N35" i="3"/>
  <c r="V35" i="3" s="1"/>
  <c r="W15" i="3"/>
  <c r="W23" i="3"/>
  <c r="W31" i="3"/>
  <c r="K35" i="3"/>
  <c r="S35" i="3" s="1"/>
  <c r="W13" i="3"/>
  <c r="W21" i="3"/>
  <c r="W29" i="3"/>
  <c r="H35" i="3"/>
  <c r="P35" i="3" s="1"/>
  <c r="L35" i="3"/>
  <c r="T35" i="3" s="1"/>
  <c r="W19" i="3"/>
  <c r="W27" i="3"/>
  <c r="I35" i="3"/>
  <c r="Q35" i="3" s="1"/>
  <c r="M35" i="3"/>
  <c r="U35" i="3" s="1"/>
  <c r="O34" i="3"/>
  <c r="R33" i="3"/>
  <c r="R34" i="3"/>
  <c r="W34" i="3" s="1"/>
  <c r="J35" i="3"/>
  <c r="R35" i="3" s="1"/>
  <c r="P33" i="3"/>
  <c r="T33" i="3"/>
  <c r="V33" i="3"/>
  <c r="S33" i="3"/>
  <c r="Q33" i="3"/>
  <c r="U33" i="3"/>
  <c r="O35" i="3" l="1"/>
  <c r="W35" i="3"/>
  <c r="W33" i="3"/>
  <c r="W38" i="3" s="1"/>
  <c r="W40" i="3" s="1"/>
</calcChain>
</file>

<file path=xl/sharedStrings.xml><?xml version="1.0" encoding="utf-8"?>
<sst xmlns="http://schemas.openxmlformats.org/spreadsheetml/2006/main" count="131" uniqueCount="109">
  <si>
    <t>割引率</t>
    <rPh sb="0" eb="2">
      <t>ワリビキ</t>
    </rPh>
    <rPh sb="2" eb="3">
      <t>リツ</t>
    </rPh>
    <phoneticPr fontId="5"/>
  </si>
  <si>
    <t>提供価格合計（円）</t>
    <rPh sb="0" eb="2">
      <t>テイキョウ</t>
    </rPh>
    <rPh sb="2" eb="4">
      <t>カカク</t>
    </rPh>
    <rPh sb="4" eb="6">
      <t>ゴウケイ</t>
    </rPh>
    <rPh sb="7" eb="8">
      <t>エン</t>
    </rPh>
    <phoneticPr fontId="5"/>
  </si>
  <si>
    <t>標準価格合計（円）</t>
    <rPh sb="0" eb="2">
      <t>ヒョウジュン</t>
    </rPh>
    <rPh sb="2" eb="4">
      <t>カカク</t>
    </rPh>
    <rPh sb="4" eb="6">
      <t>ゴウケイ</t>
    </rPh>
    <rPh sb="7" eb="8">
      <t>エン</t>
    </rPh>
    <phoneticPr fontId="5"/>
  </si>
  <si>
    <t>技術者費用小計</t>
    <rPh sb="0" eb="3">
      <t>ギジュツシャ</t>
    </rPh>
    <rPh sb="3" eb="5">
      <t>ヒヨウ</t>
    </rPh>
    <rPh sb="5" eb="7">
      <t>ショウケイ</t>
    </rPh>
    <phoneticPr fontId="5"/>
  </si>
  <si>
    <t>工数合計（人時）</t>
    <rPh sb="0" eb="2">
      <t>コウスウ</t>
    </rPh>
    <rPh sb="2" eb="4">
      <t>ゴウケイ</t>
    </rPh>
    <rPh sb="5" eb="6">
      <t>ニン</t>
    </rPh>
    <rPh sb="6" eb="7">
      <t>ジ</t>
    </rPh>
    <phoneticPr fontId="5"/>
  </si>
  <si>
    <t>3月</t>
    <rPh sb="1" eb="2">
      <t>ガツ</t>
    </rPh>
    <phoneticPr fontId="5"/>
  </si>
  <si>
    <t>2月</t>
    <rPh sb="1" eb="2">
      <t>ガツ</t>
    </rPh>
    <phoneticPr fontId="5"/>
  </si>
  <si>
    <t>1月</t>
    <rPh sb="1" eb="2">
      <t>ガツ</t>
    </rPh>
    <phoneticPr fontId="5"/>
  </si>
  <si>
    <t>12月</t>
  </si>
  <si>
    <t>11月</t>
  </si>
  <si>
    <t>10月</t>
  </si>
  <si>
    <t>9月</t>
  </si>
  <si>
    <t>8月</t>
  </si>
  <si>
    <t>7月</t>
  </si>
  <si>
    <t>6月</t>
  </si>
  <si>
    <t>5月</t>
  </si>
  <si>
    <t>4月</t>
    <rPh sb="1" eb="2">
      <t>ガツ</t>
    </rPh>
    <phoneticPr fontId="5"/>
  </si>
  <si>
    <t>中項目</t>
    <rPh sb="0" eb="1">
      <t>チュウ</t>
    </rPh>
    <rPh sb="1" eb="3">
      <t>コウモク</t>
    </rPh>
    <phoneticPr fontId="5"/>
  </si>
  <si>
    <t>大項目</t>
    <rPh sb="0" eb="3">
      <t>ダイコウモク</t>
    </rPh>
    <phoneticPr fontId="5"/>
  </si>
  <si>
    <t>オペレータ</t>
    <phoneticPr fontId="5"/>
  </si>
  <si>
    <t>運用SE</t>
    <rPh sb="0" eb="2">
      <t>ウンヨウ</t>
    </rPh>
    <phoneticPr fontId="5"/>
  </si>
  <si>
    <t>PG</t>
    <phoneticPr fontId="5"/>
  </si>
  <si>
    <t>SE2</t>
    <phoneticPr fontId="5"/>
  </si>
  <si>
    <t>SE1</t>
    <phoneticPr fontId="5"/>
  </si>
  <si>
    <t>PM</t>
    <phoneticPr fontId="5"/>
  </si>
  <si>
    <t>備考</t>
    <rPh sb="0" eb="2">
      <t>ビコウ</t>
    </rPh>
    <phoneticPr fontId="5"/>
  </si>
  <si>
    <t>技術者ランク/作業時間</t>
    <rPh sb="0" eb="3">
      <t>ギジュツシャ</t>
    </rPh>
    <rPh sb="7" eb="9">
      <t>サギョウ</t>
    </rPh>
    <rPh sb="9" eb="11">
      <t>ジカン</t>
    </rPh>
    <phoneticPr fontId="5"/>
  </si>
  <si>
    <t>作業体制</t>
    <rPh sb="0" eb="2">
      <t>サギョウ</t>
    </rPh>
    <rPh sb="2" eb="4">
      <t>タイセイ</t>
    </rPh>
    <phoneticPr fontId="5"/>
  </si>
  <si>
    <t>作業スケジュール</t>
    <rPh sb="0" eb="2">
      <t>サギョウ</t>
    </rPh>
    <phoneticPr fontId="5"/>
  </si>
  <si>
    <t>作業内容と作業内訳</t>
    <rPh sb="0" eb="2">
      <t>サギョウ</t>
    </rPh>
    <rPh sb="2" eb="4">
      <t>ナイヨウ</t>
    </rPh>
    <rPh sb="5" eb="7">
      <t>サギョウ</t>
    </rPh>
    <rPh sb="7" eb="9">
      <t>ウチワケ</t>
    </rPh>
    <phoneticPr fontId="5"/>
  </si>
  <si>
    <t>明細№</t>
    <rPh sb="0" eb="2">
      <t>メイサイ</t>
    </rPh>
    <phoneticPr fontId="5"/>
  </si>
  <si>
    <t>商号および名称等</t>
    <phoneticPr fontId="5"/>
  </si>
  <si>
    <t>件名</t>
    <rPh sb="0" eb="2">
      <t>ケンメイ</t>
    </rPh>
    <phoneticPr fontId="5"/>
  </si>
  <si>
    <t>○○株式会社</t>
    <phoneticPr fontId="5"/>
  </si>
  <si>
    <t>内訳明細種類</t>
    <rPh sb="0" eb="2">
      <t>ウチワケ</t>
    </rPh>
    <rPh sb="2" eb="4">
      <t>メイサイ</t>
    </rPh>
    <rPh sb="4" eb="6">
      <t>シュルイ</t>
    </rPh>
    <phoneticPr fontId="5"/>
  </si>
  <si>
    <t>記載内容分類</t>
    <rPh sb="0" eb="2">
      <t>キサイ</t>
    </rPh>
    <rPh sb="2" eb="4">
      <t>ナイヨウ</t>
    </rPh>
    <rPh sb="4" eb="6">
      <t>ブンルイ</t>
    </rPh>
    <phoneticPr fontId="5"/>
  </si>
  <si>
    <t>適用する消費税率（%）</t>
    <rPh sb="0" eb="2">
      <t>テキヨウ</t>
    </rPh>
    <rPh sb="4" eb="7">
      <t>ショウヒゼイ</t>
    </rPh>
    <rPh sb="7" eb="8">
      <t>リツ</t>
    </rPh>
    <phoneticPr fontId="5"/>
  </si>
  <si>
    <t>システム構築</t>
    <rPh sb="4" eb="6">
      <t>コウチク</t>
    </rPh>
    <phoneticPr fontId="5"/>
  </si>
  <si>
    <t>イニシャル</t>
  </si>
  <si>
    <t>システム構築費
（改修含む）</t>
    <rPh sb="4" eb="6">
      <t>コウチク</t>
    </rPh>
    <rPh sb="6" eb="7">
      <t>ヒ</t>
    </rPh>
    <rPh sb="9" eb="11">
      <t>カイシュウ</t>
    </rPh>
    <rPh sb="11" eb="12">
      <t>フク</t>
    </rPh>
    <phoneticPr fontId="5"/>
  </si>
  <si>
    <t>物品・サービス利用</t>
    <rPh sb="0" eb="2">
      <t>ブッピン</t>
    </rPh>
    <rPh sb="7" eb="9">
      <t>リヨウ</t>
    </rPh>
    <phoneticPr fontId="5"/>
  </si>
  <si>
    <t>機器調達費
（ハードウェア、周辺機器等）</t>
    <rPh sb="0" eb="2">
      <t>キキ</t>
    </rPh>
    <rPh sb="2" eb="4">
      <t>チョウタツ</t>
    </rPh>
    <rPh sb="4" eb="5">
      <t>ヒ</t>
    </rPh>
    <rPh sb="14" eb="16">
      <t>シュウヘン</t>
    </rPh>
    <rPh sb="16" eb="18">
      <t>キキ</t>
    </rPh>
    <rPh sb="18" eb="19">
      <t>ナド</t>
    </rPh>
    <phoneticPr fontId="5"/>
  </si>
  <si>
    <t>ソフトウェア
（データベース、ウイルス対策ソフト等)</t>
    <rPh sb="19" eb="21">
      <t>タイサク</t>
    </rPh>
    <rPh sb="24" eb="25">
      <t>ナド</t>
    </rPh>
    <phoneticPr fontId="5"/>
  </si>
  <si>
    <t>パッケージ
(業務システム等のパッケージ製品)</t>
    <rPh sb="7" eb="9">
      <t>ギョウム</t>
    </rPh>
    <rPh sb="13" eb="14">
      <t>トウ</t>
    </rPh>
    <rPh sb="20" eb="22">
      <t>セイヒン</t>
    </rPh>
    <phoneticPr fontId="5"/>
  </si>
  <si>
    <t>ランニング</t>
  </si>
  <si>
    <t>システム利用費
（クラウドサービス利用料等）</t>
    <rPh sb="4" eb="6">
      <t>リヨウ</t>
    </rPh>
    <rPh sb="6" eb="7">
      <t>ヒ</t>
    </rPh>
    <rPh sb="17" eb="20">
      <t>リヨウリョウ</t>
    </rPh>
    <rPh sb="20" eb="21">
      <t>トウ</t>
    </rPh>
    <phoneticPr fontId="5"/>
  </si>
  <si>
    <t>通信運搬費
（ネットワーク利用料等）</t>
    <rPh sb="0" eb="2">
      <t>ツウシン</t>
    </rPh>
    <rPh sb="2" eb="4">
      <t>ウンパン</t>
    </rPh>
    <rPh sb="4" eb="5">
      <t>ヒ</t>
    </rPh>
    <rPh sb="13" eb="16">
      <t>リヨウリョウ</t>
    </rPh>
    <rPh sb="16" eb="17">
      <t>ナド</t>
    </rPh>
    <phoneticPr fontId="5"/>
  </si>
  <si>
    <t>設備利用費
（データセンタ利用料等）</t>
    <rPh sb="0" eb="2">
      <t>セツビ</t>
    </rPh>
    <rPh sb="2" eb="4">
      <t>リヨウ</t>
    </rPh>
    <rPh sb="4" eb="5">
      <t>ヒ</t>
    </rPh>
    <rPh sb="13" eb="16">
      <t>リヨウリョウ</t>
    </rPh>
    <rPh sb="16" eb="17">
      <t>ナド</t>
    </rPh>
    <phoneticPr fontId="5"/>
  </si>
  <si>
    <t>機器およびパッケージ保守</t>
    <rPh sb="0" eb="2">
      <t>キキ</t>
    </rPh>
    <rPh sb="10" eb="12">
      <t>ホシュ</t>
    </rPh>
    <phoneticPr fontId="5"/>
  </si>
  <si>
    <t>その他</t>
    <rPh sb="2" eb="3">
      <t>タ</t>
    </rPh>
    <phoneticPr fontId="5"/>
  </si>
  <si>
    <t>システム運用保守</t>
    <rPh sb="4" eb="6">
      <t>ウンヨウ</t>
    </rPh>
    <rPh sb="6" eb="8">
      <t>ホシュ</t>
    </rPh>
    <phoneticPr fontId="5"/>
  </si>
  <si>
    <t>システム運用保守費
（技術者作業費）</t>
    <rPh sb="4" eb="6">
      <t>ウンヨウ</t>
    </rPh>
    <rPh sb="6" eb="8">
      <t>ホシュ</t>
    </rPh>
    <rPh sb="8" eb="9">
      <t>ヒ</t>
    </rPh>
    <rPh sb="11" eb="14">
      <t>ギジュツシャ</t>
    </rPh>
    <rPh sb="14" eb="16">
      <t>サギョウ</t>
    </rPh>
    <rPh sb="16" eb="17">
      <t>ヒ</t>
    </rPh>
    <phoneticPr fontId="5"/>
  </si>
  <si>
    <t>（内訳）イニシャル小計</t>
    <rPh sb="1" eb="3">
      <t>ウチワケ</t>
    </rPh>
    <rPh sb="9" eb="11">
      <t>ショウケイ</t>
    </rPh>
    <phoneticPr fontId="5"/>
  </si>
  <si>
    <t>（内訳）ランニング小計</t>
    <rPh sb="1" eb="3">
      <t>ウチワケ</t>
    </rPh>
    <rPh sb="9" eb="11">
      <t>ショウケイ</t>
    </rPh>
    <phoneticPr fontId="5"/>
  </si>
  <si>
    <t>総合計</t>
    <rPh sb="0" eb="2">
      <t>ソウゴウ</t>
    </rPh>
    <rPh sb="2" eb="3">
      <t>ケイ</t>
    </rPh>
    <phoneticPr fontId="5"/>
  </si>
  <si>
    <t>リース料率</t>
    <rPh sb="3" eb="4">
      <t>リョウ</t>
    </rPh>
    <rPh sb="4" eb="5">
      <t>リツ</t>
    </rPh>
    <phoneticPr fontId="5"/>
  </si>
  <si>
    <t>（参考）月額リース料</t>
    <rPh sb="1" eb="3">
      <t>サンコウ</t>
    </rPh>
    <rPh sb="4" eb="6">
      <t>ゲツガク</t>
    </rPh>
    <rPh sb="9" eb="10">
      <t>リョウ</t>
    </rPh>
    <phoneticPr fontId="5"/>
  </si>
  <si>
    <t>リース期間月数</t>
    <rPh sb="3" eb="5">
      <t>キカン</t>
    </rPh>
    <rPh sb="5" eb="7">
      <t>ツキスウ</t>
    </rPh>
    <phoneticPr fontId="5"/>
  </si>
  <si>
    <t>（参考）リース料総額</t>
    <rPh sb="1" eb="3">
      <t>サンコウ</t>
    </rPh>
    <rPh sb="7" eb="8">
      <t>リョウ</t>
    </rPh>
    <rPh sb="8" eb="10">
      <t>ソウガク</t>
    </rPh>
    <phoneticPr fontId="5"/>
  </si>
  <si>
    <t>提供価格</t>
    <rPh sb="0" eb="2">
      <t>テイキョウ</t>
    </rPh>
    <rPh sb="2" eb="4">
      <t>カカク</t>
    </rPh>
    <phoneticPr fontId="5"/>
  </si>
  <si>
    <t>標準価格</t>
    <rPh sb="0" eb="2">
      <t>ヒョウジュン</t>
    </rPh>
    <rPh sb="2" eb="4">
      <t>カカク</t>
    </rPh>
    <phoneticPr fontId="5"/>
  </si>
  <si>
    <t>標準単価</t>
    <rPh sb="0" eb="2">
      <t>ヒョウジュン</t>
    </rPh>
    <rPh sb="2" eb="4">
      <t>タンカ</t>
    </rPh>
    <phoneticPr fontId="5"/>
  </si>
  <si>
    <t>単位</t>
    <phoneticPr fontId="5"/>
  </si>
  <si>
    <t>数量</t>
    <rPh sb="0" eb="2">
      <t>スウリョウ</t>
    </rPh>
    <phoneticPr fontId="5"/>
  </si>
  <si>
    <t>品名・サービス名</t>
    <phoneticPr fontId="5"/>
  </si>
  <si>
    <t>単位（円）</t>
    <phoneticPr fontId="5"/>
  </si>
  <si>
    <t>　　　　機器およびパッケージ保守</t>
    <phoneticPr fontId="5"/>
  </si>
  <si>
    <t>　　　設備利用費</t>
    <rPh sb="3" eb="5">
      <t>セツビ</t>
    </rPh>
    <rPh sb="5" eb="7">
      <t>リヨウ</t>
    </rPh>
    <rPh sb="7" eb="8">
      <t>ヒ</t>
    </rPh>
    <phoneticPr fontId="5"/>
  </si>
  <si>
    <t>　　　　　通信運搬費</t>
    <phoneticPr fontId="5"/>
  </si>
  <si>
    <t>　　　システム利用費　　　　　　　　</t>
    <phoneticPr fontId="5"/>
  </si>
  <si>
    <t>パッケージ　　　　　　</t>
    <phoneticPr fontId="5"/>
  </si>
  <si>
    <t>　　　機器調達費　　　　　　　　ソフトウェア　　　　　　　</t>
    <rPh sb="3" eb="5">
      <t>キキ</t>
    </rPh>
    <rPh sb="5" eb="7">
      <t>チョウタツ</t>
    </rPh>
    <rPh sb="7" eb="8">
      <t>ヒ</t>
    </rPh>
    <phoneticPr fontId="5"/>
  </si>
  <si>
    <t>分類</t>
    <rPh sb="0" eb="2">
      <t>ブンルイ</t>
    </rPh>
    <phoneticPr fontId="5"/>
  </si>
  <si>
    <t>商号および名称等</t>
    <phoneticPr fontId="5"/>
  </si>
  <si>
    <t>件名</t>
    <phoneticPr fontId="5"/>
  </si>
  <si>
    <t>小項目</t>
    <rPh sb="0" eb="1">
      <t>ショウ</t>
    </rPh>
    <rPh sb="1" eb="3">
      <t>コウモク</t>
    </rPh>
    <phoneticPr fontId="5"/>
  </si>
  <si>
    <t>合計</t>
    <rPh sb="0" eb="2">
      <t>ゴウケイ</t>
    </rPh>
    <phoneticPr fontId="5"/>
  </si>
  <si>
    <t>変更
有無</t>
    <rPh sb="0" eb="2">
      <t>ヘンコウ</t>
    </rPh>
    <rPh sb="3" eb="5">
      <t>ウム</t>
    </rPh>
    <phoneticPr fontId="3"/>
  </si>
  <si>
    <t>初年度</t>
    <rPh sb="0" eb="3">
      <t>ショネンド</t>
    </rPh>
    <phoneticPr fontId="5"/>
  </si>
  <si>
    <t>3年目</t>
    <rPh sb="1" eb="2">
      <t>ネン</t>
    </rPh>
    <rPh sb="2" eb="3">
      <t>メ</t>
    </rPh>
    <phoneticPr fontId="5"/>
  </si>
  <si>
    <t>2年目</t>
    <rPh sb="1" eb="2">
      <t>ネン</t>
    </rPh>
    <rPh sb="2" eb="3">
      <t>メ</t>
    </rPh>
    <phoneticPr fontId="5"/>
  </si>
  <si>
    <t>4年目</t>
    <rPh sb="1" eb="2">
      <t>ネン</t>
    </rPh>
    <rPh sb="2" eb="3">
      <t>メ</t>
    </rPh>
    <phoneticPr fontId="5"/>
  </si>
  <si>
    <t>5年目</t>
    <rPh sb="1" eb="2">
      <t>ネン</t>
    </rPh>
    <rPh sb="2" eb="3">
      <t>メ</t>
    </rPh>
    <phoneticPr fontId="5"/>
  </si>
  <si>
    <t>6年目</t>
    <rPh sb="1" eb="2">
      <t>ネン</t>
    </rPh>
    <rPh sb="2" eb="3">
      <t>メ</t>
    </rPh>
    <phoneticPr fontId="5"/>
  </si>
  <si>
    <t>7年目以降</t>
    <rPh sb="1" eb="2">
      <t>ネン</t>
    </rPh>
    <rPh sb="2" eb="3">
      <t>メ</t>
    </rPh>
    <rPh sb="3" eb="5">
      <t>イコウ</t>
    </rPh>
    <phoneticPr fontId="5"/>
  </si>
  <si>
    <t>2年目</t>
    <rPh sb="1" eb="3">
      <t>ネンメ</t>
    </rPh>
    <phoneticPr fontId="5"/>
  </si>
  <si>
    <t>3年目</t>
    <rPh sb="1" eb="3">
      <t>ネンメ</t>
    </rPh>
    <phoneticPr fontId="5"/>
  </si>
  <si>
    <t>4年目</t>
    <rPh sb="1" eb="3">
      <t>ネンメ</t>
    </rPh>
    <phoneticPr fontId="5"/>
  </si>
  <si>
    <t>5年目</t>
    <rPh sb="1" eb="3">
      <t>ネンメ</t>
    </rPh>
    <phoneticPr fontId="5"/>
  </si>
  <si>
    <t>6年目</t>
    <rPh sb="1" eb="3">
      <t>ネンメ</t>
    </rPh>
    <phoneticPr fontId="5"/>
  </si>
  <si>
    <t>7年目以降</t>
    <rPh sb="1" eb="3">
      <t>ネンメ</t>
    </rPh>
    <rPh sb="3" eb="5">
      <t>イコウ</t>
    </rPh>
    <phoneticPr fontId="5"/>
  </si>
  <si>
    <t>区分</t>
    <rPh sb="0" eb="2">
      <t>クブン</t>
    </rPh>
    <phoneticPr fontId="5"/>
  </si>
  <si>
    <t>様式3：内訳明細（物品・サービス費用）　</t>
    <rPh sb="0" eb="2">
      <t>ヨウシキ</t>
    </rPh>
    <rPh sb="6" eb="8">
      <t>メイサイ</t>
    </rPh>
    <rPh sb="9" eb="11">
      <t>ブッピン</t>
    </rPh>
    <rPh sb="16" eb="18">
      <t>ヒヨウ</t>
    </rPh>
    <phoneticPr fontId="5"/>
  </si>
  <si>
    <t>様式2：内訳明細（作業費用）</t>
    <rPh sb="0" eb="2">
      <t>ヨウシキ</t>
    </rPh>
    <rPh sb="4" eb="6">
      <t>ウチワケ</t>
    </rPh>
    <rPh sb="6" eb="8">
      <t>メイサイ</t>
    </rPh>
    <rPh sb="9" eb="11">
      <t>サギョウ</t>
    </rPh>
    <rPh sb="11" eb="13">
      <t>ヒヨウ</t>
    </rPh>
    <phoneticPr fontId="5"/>
  </si>
  <si>
    <t>工数合計（人日）</t>
    <rPh sb="0" eb="2">
      <t>コウスウ</t>
    </rPh>
    <rPh sb="2" eb="4">
      <t>ゴウケイ</t>
    </rPh>
    <rPh sb="5" eb="6">
      <t>ニン</t>
    </rPh>
    <rPh sb="6" eb="7">
      <t>ニチ</t>
    </rPh>
    <phoneticPr fontId="5"/>
  </si>
  <si>
    <t>技術者単価（千円・人日）</t>
    <rPh sb="0" eb="3">
      <t>ギジュツシャ</t>
    </rPh>
    <rPh sb="3" eb="5">
      <t>タンカ</t>
    </rPh>
    <rPh sb="6" eb="8">
      <t>センエン</t>
    </rPh>
    <rPh sb="9" eb="10">
      <t>ヒト</t>
    </rPh>
    <rPh sb="10" eb="11">
      <t>ニチ</t>
    </rPh>
    <phoneticPr fontId="5"/>
  </si>
  <si>
    <t>その他</t>
    <phoneticPr fontId="3"/>
  </si>
  <si>
    <t>提供単価</t>
    <rPh sb="0" eb="2">
      <t>テイキョウ</t>
    </rPh>
    <rPh sb="2" eb="4">
      <t>タンカ</t>
    </rPh>
    <phoneticPr fontId="3"/>
  </si>
  <si>
    <t>－</t>
    <phoneticPr fontId="3"/>
  </si>
  <si>
    <t>令和　　年度</t>
    <rPh sb="0" eb="2">
      <t>レイワ</t>
    </rPh>
    <rPh sb="4" eb="5">
      <t>ネン</t>
    </rPh>
    <rPh sb="5" eb="6">
      <t>ド</t>
    </rPh>
    <phoneticPr fontId="5"/>
  </si>
  <si>
    <t>様式1：統一積算書（集約）</t>
    <rPh sb="0" eb="2">
      <t>ヨウシキ</t>
    </rPh>
    <rPh sb="4" eb="6">
      <t>トウイツ</t>
    </rPh>
    <rPh sb="10" eb="12">
      <t>シュウヤク</t>
    </rPh>
    <phoneticPr fontId="5"/>
  </si>
  <si>
    <t>　≪作成する上でのお願い≫
　　　　①　セルが白色の箇所に必要事項を記入してください。（下記に記載内容を説明）
　　　　②　「件名」「商号および名称」を記入してください（様式2、様式3にも転記されます）
　　　　③　区分を「イニシャル」、「ランニング」から選択してください。それぞれ小計に反映されます。
　　　　④　明細No.欄には該当する積算書 内訳明細の明細No.を転記してください。
　　　　⑤　金額は税抜きで記載してください。なお、グレー部分は自動計算されます。　　　
　　　　　　　 端数などによって合計金額に差異が生じる場合には手入力で補正してください。
　　　　⑥　前提条件等があれば備考に記載してください。</t>
    <rPh sb="10" eb="11">
      <t>ネガ</t>
    </rPh>
    <rPh sb="23" eb="24">
      <t>シロ</t>
    </rPh>
    <rPh sb="24" eb="25">
      <t>イロ</t>
    </rPh>
    <rPh sb="26" eb="28">
      <t>カショ</t>
    </rPh>
    <rPh sb="29" eb="31">
      <t>ヒツヨウ</t>
    </rPh>
    <rPh sb="31" eb="33">
      <t>ジコウ</t>
    </rPh>
    <rPh sb="34" eb="36">
      <t>キニュウ</t>
    </rPh>
    <rPh sb="44" eb="46">
      <t>カキ</t>
    </rPh>
    <rPh sb="47" eb="49">
      <t>キサイ</t>
    </rPh>
    <rPh sb="49" eb="51">
      <t>ナイヨウ</t>
    </rPh>
    <rPh sb="52" eb="54">
      <t>セツメイ</t>
    </rPh>
    <rPh sb="63" eb="65">
      <t>ケンメイ</t>
    </rPh>
    <rPh sb="67" eb="69">
      <t>ショウゴウ</t>
    </rPh>
    <rPh sb="72" eb="74">
      <t>メイショウ</t>
    </rPh>
    <rPh sb="76" eb="78">
      <t>キニュウ</t>
    </rPh>
    <rPh sb="85" eb="87">
      <t>ヨウシキ</t>
    </rPh>
    <rPh sb="89" eb="91">
      <t>ヨウシキ</t>
    </rPh>
    <rPh sb="94" eb="96">
      <t>テンキ</t>
    </rPh>
    <rPh sb="108" eb="110">
      <t>クブン</t>
    </rPh>
    <rPh sb="128" eb="130">
      <t>センタク</t>
    </rPh>
    <rPh sb="141" eb="143">
      <t>ショウケイ</t>
    </rPh>
    <rPh sb="144" eb="146">
      <t>ハンエイ</t>
    </rPh>
    <rPh sb="201" eb="203">
      <t>キンガク</t>
    </rPh>
    <rPh sb="204" eb="205">
      <t>ゼイ</t>
    </rPh>
    <rPh sb="205" eb="206">
      <t>ヌ</t>
    </rPh>
    <rPh sb="208" eb="210">
      <t>キサイ</t>
    </rPh>
    <rPh sb="226" eb="228">
      <t>ジドウ</t>
    </rPh>
    <rPh sb="228" eb="230">
      <t>ケイサン</t>
    </rPh>
    <rPh sb="247" eb="249">
      <t>ハスウ</t>
    </rPh>
    <rPh sb="255" eb="257">
      <t>ゴウケイ</t>
    </rPh>
    <rPh sb="257" eb="259">
      <t>キンガク</t>
    </rPh>
    <rPh sb="260" eb="262">
      <t>サイ</t>
    </rPh>
    <rPh sb="263" eb="264">
      <t>ショウ</t>
    </rPh>
    <rPh sb="266" eb="268">
      <t>バアイ</t>
    </rPh>
    <rPh sb="270" eb="273">
      <t>テニュウリョク</t>
    </rPh>
    <rPh sb="274" eb="276">
      <t>ホセイ</t>
    </rPh>
    <rPh sb="299" eb="301">
      <t>ビコウ</t>
    </rPh>
    <phoneticPr fontId="5"/>
  </si>
  <si>
    <t>年度別経費内訳(税抜き）</t>
    <rPh sb="0" eb="2">
      <t>ネンド</t>
    </rPh>
    <rPh sb="2" eb="3">
      <t>ベツ</t>
    </rPh>
    <rPh sb="3" eb="5">
      <t>ケイヒ</t>
    </rPh>
    <rPh sb="5" eb="7">
      <t>ウチワケ</t>
    </rPh>
    <phoneticPr fontId="5"/>
  </si>
  <si>
    <t>合計金額
(税抜き）</t>
    <rPh sb="0" eb="2">
      <t>ゴウケイ</t>
    </rPh>
    <rPh sb="2" eb="4">
      <t>キンガク</t>
    </rPh>
    <phoneticPr fontId="5"/>
  </si>
  <si>
    <t>年度別経費内訳(税込み）</t>
    <rPh sb="0" eb="2">
      <t>ネンド</t>
    </rPh>
    <rPh sb="2" eb="3">
      <t>ベツ</t>
    </rPh>
    <rPh sb="3" eb="5">
      <t>ケイヒ</t>
    </rPh>
    <rPh sb="5" eb="7">
      <t>ウチワケ</t>
    </rPh>
    <rPh sb="8" eb="10">
      <t>ゼイコミ</t>
    </rPh>
    <phoneticPr fontId="5"/>
  </si>
  <si>
    <t>合計金額
(税込み）</t>
    <rPh sb="0" eb="2">
      <t>ゴウケイ</t>
    </rPh>
    <rPh sb="2" eb="4">
      <t>キンガク</t>
    </rPh>
    <rPh sb="7" eb="8">
      <t>コミ</t>
    </rPh>
    <phoneticPr fontId="5"/>
  </si>
  <si>
    <r>
      <rPr>
        <sz val="12"/>
        <color theme="1"/>
        <rFont val="HGP創英角ｺﾞｼｯｸUB"/>
        <family val="3"/>
        <charset val="128"/>
      </rPr>
      <t>　≪作成する上でのお願い≫</t>
    </r>
    <r>
      <rPr>
        <b/>
        <sz val="14"/>
        <color indexed="10"/>
        <rFont val="HGP創英角ｺﾞｼｯｸUB"/>
        <family val="3"/>
        <charset val="128"/>
      </rPr>
      <t xml:space="preserve">
</t>
    </r>
    <r>
      <rPr>
        <sz val="13"/>
        <color indexed="10"/>
        <rFont val="HGP創英角ｺﾞｼｯｸUB"/>
        <family val="3"/>
        <charset val="128"/>
      </rPr>
      <t>　　　</t>
    </r>
    <r>
      <rPr>
        <sz val="13"/>
        <rFont val="HGP創英角ｺﾞｼｯｸUB"/>
        <family val="3"/>
        <charset val="128"/>
      </rPr>
      <t>①　セルが白色の箇所に必要事項を記入してください。（下記に記載内容を説明）
　　　②　「件名」「商号および名称」が自動入力されているか確認してください。入力されていない場合には記載してください。
　　　③　内訳明細種類を「システム構築」、「システム運用保守」「その他作業」から選択してください。
　　　④　明細No.欄に、該当する内訳明細の明細No.を記入してください。
　　　⑤　1人月を１６０時間、１日を８時間として計算してください。　
　　　⑥　金額は税抜きで記載してください。　
　　　⑦　端数などによって合計金額に差異が生じる場合には手入力で補正してください。
　　　⑧　前提条件等あれば備考に記載してください。
　　　⑨　新規導入の場合、年度毎に作成してください。
　　　注意！：作業費用ではないもの（サポートパック費用など）は「様式3：内訳明細（物品・サービス費用）」を使用してください。</t>
    </r>
    <rPh sb="10" eb="11">
      <t>ネガ</t>
    </rPh>
    <rPh sb="74" eb="76">
      <t>ジドウ</t>
    </rPh>
    <rPh sb="76" eb="78">
      <t>ニュウリョク</t>
    </rPh>
    <rPh sb="84" eb="86">
      <t>カクニン</t>
    </rPh>
    <rPh sb="93" eb="95">
      <t>ニュウリョク</t>
    </rPh>
    <rPh sb="101" eb="103">
      <t>バアイ</t>
    </rPh>
    <rPh sb="105" eb="107">
      <t>キサイ</t>
    </rPh>
    <rPh sb="120" eb="122">
      <t>ウチワケ</t>
    </rPh>
    <rPh sb="122" eb="124">
      <t>メイサイ</t>
    </rPh>
    <rPh sb="124" eb="126">
      <t>シュルイ</t>
    </rPh>
    <rPh sb="132" eb="134">
      <t>コウチク</t>
    </rPh>
    <rPh sb="141" eb="143">
      <t>ウンヨウ</t>
    </rPh>
    <rPh sb="143" eb="145">
      <t>ホシュ</t>
    </rPh>
    <rPh sb="149" eb="150">
      <t>タ</t>
    </rPh>
    <rPh sb="150" eb="152">
      <t>サギョウ</t>
    </rPh>
    <rPh sb="193" eb="195">
      <t>キニュウ</t>
    </rPh>
    <rPh sb="219" eb="220">
      <t>ニチ</t>
    </rPh>
    <rPh sb="222" eb="224">
      <t>ジカン</t>
    </rPh>
    <rPh sb="316" eb="318">
      <t>ビコウ</t>
    </rPh>
    <rPh sb="344" eb="345">
      <t>ゴト</t>
    </rPh>
    <rPh sb="346" eb="348">
      <t>サクセイ</t>
    </rPh>
    <rPh sb="363" eb="365">
      <t>チュウイ</t>
    </rPh>
    <rPh sb="367" eb="369">
      <t>サギョウ</t>
    </rPh>
    <rPh sb="392" eb="394">
      <t>ヨウシキ</t>
    </rPh>
    <rPh sb="401" eb="403">
      <t>ブッピン</t>
    </rPh>
    <rPh sb="408" eb="410">
      <t>ヒヨウ</t>
    </rPh>
    <phoneticPr fontId="5"/>
  </si>
  <si>
    <t xml:space="preserve">
　≪作成する上でのお願い≫
　　　①　セルが白色の箇所に必要事項を記入してください。（下記に記載内容を説明）
　　　②　「件名」「商号および名称」が自動入力されているか確認してください。入力されていない場合には記載してください。
　　　③　内訳明細種類を「物品購入」、「サービス利用」「その他」から選択してください。
　　　④　明細No.欄に、該当する内訳明細の明細No.を記入してください。
　　　⑤　該当する分類にチェックを入れてください（複数可）
　　　⑥　金額は税抜きで記載してください。なお、グレー部分は自動計算されます。　　　
　　　⑦　端数などによって合計金額に差異が生じる場合には手入力で補正してください。
　　　⑧　前提条件等あれば備考に記載してください。</t>
    <rPh sb="129" eb="133">
      <t>ブッピンコウニュウ</t>
    </rPh>
    <rPh sb="140" eb="142">
      <t>リヨウ</t>
    </rPh>
    <rPh sb="203" eb="205">
      <t>ガイトウ</t>
    </rPh>
    <rPh sb="207" eb="209">
      <t>ブンルイ</t>
    </rPh>
    <rPh sb="215" eb="216">
      <t>イ</t>
    </rPh>
    <rPh sb="223" eb="225">
      <t>フクスウ</t>
    </rPh>
    <rPh sb="225" eb="226">
      <t>カ</t>
    </rPh>
    <rPh sb="326" eb="328">
      <t>ビコウ</t>
    </rPh>
    <phoneticPr fontId="5"/>
  </si>
  <si>
    <t>米原市広報および広聴アプリ提供業務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</si>
</sst>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0.0_ "/>
    <numFmt numFmtId="179" formatCode="m&quot;月&quot;"/>
    <numFmt numFmtId="180" formatCode="#,##0_);[Red]\(#,##0\)"/>
    <numFmt numFmtId="181" formatCode="0_);[Red]\(0\)"/>
    <numFmt numFmtId="182" formatCode="#,##0.00_);[Red]\(#,##0.00\)"/>
  </numFmts>
  <fonts count="21" x14ac:knownFonts="1">
    <font>
      <sz val="11"/>
      <color theme="1"/>
      <name val="ＭＳ Ｐゴシック"/>
      <family val="2"/>
      <charset val="128"/>
      <scheme val="minor"/>
    </font>
    <font>
      <sz val="11"/>
      <name val="ＭＳ Ｐゴシック"/>
      <family val="3"/>
      <charset val="128"/>
    </font>
    <font>
      <sz val="11"/>
      <name val="ＭＳ Ｐゴシック"/>
      <family val="3"/>
      <charset val="128"/>
      <scheme val="major"/>
    </font>
    <font>
      <sz val="6"/>
      <name val="ＭＳ Ｐゴシック"/>
      <family val="2"/>
      <charset val="128"/>
      <scheme val="minor"/>
    </font>
    <font>
      <b/>
      <sz val="12"/>
      <name val="ＭＳ Ｐゴシック"/>
      <family val="3"/>
      <charset val="128"/>
      <scheme val="major"/>
    </font>
    <font>
      <sz val="6"/>
      <name val="ＭＳ Ｐゴシック"/>
      <family val="3"/>
      <charset val="128"/>
    </font>
    <font>
      <sz val="11"/>
      <color theme="1"/>
      <name val="ＭＳ Ｐゴシック"/>
      <family val="3"/>
      <charset val="128"/>
      <scheme val="major"/>
    </font>
    <font>
      <sz val="11"/>
      <name val="HGP創英角ｺﾞｼｯｸUB"/>
      <family val="3"/>
      <charset val="128"/>
    </font>
    <font>
      <sz val="9"/>
      <name val="ＭＳ Ｐゴシック"/>
      <family val="3"/>
      <charset val="128"/>
      <scheme val="major"/>
    </font>
    <font>
      <b/>
      <sz val="14"/>
      <color indexed="10"/>
      <name val="HGP創英角ｺﾞｼｯｸUB"/>
      <family val="3"/>
      <charset val="128"/>
    </font>
    <font>
      <sz val="13"/>
      <color indexed="10"/>
      <name val="HGP創英角ｺﾞｼｯｸUB"/>
      <family val="3"/>
      <charset val="128"/>
    </font>
    <font>
      <sz val="13"/>
      <name val="HGP創英角ｺﾞｼｯｸUB"/>
      <family val="3"/>
      <charset val="128"/>
    </font>
    <font>
      <u/>
      <sz val="11"/>
      <name val="ＭＳ Ｐゴシック"/>
      <family val="3"/>
      <charset val="128"/>
      <scheme val="major"/>
    </font>
    <font>
      <b/>
      <sz val="18"/>
      <name val="ＭＳ Ｐゴシック"/>
      <family val="3"/>
      <charset val="128"/>
      <scheme val="major"/>
    </font>
    <font>
      <u/>
      <sz val="12"/>
      <name val="ＭＳ Ｐゴシック"/>
      <family val="3"/>
      <charset val="128"/>
      <scheme val="major"/>
    </font>
    <font>
      <sz val="10"/>
      <name val="ＭＳ Ｐゴシック"/>
      <family val="3"/>
      <charset val="128"/>
      <scheme val="major"/>
    </font>
    <font>
      <b/>
      <sz val="11"/>
      <name val="ＭＳ Ｐゴシック"/>
      <family val="3"/>
      <charset val="128"/>
      <scheme val="major"/>
    </font>
    <font>
      <b/>
      <sz val="10"/>
      <name val="ＭＳ Ｐゴシック"/>
      <family val="3"/>
      <charset val="128"/>
      <scheme val="major"/>
    </font>
    <font>
      <sz val="10"/>
      <name val="ＭＳ Ｐゴシック"/>
      <family val="3"/>
      <charset val="128"/>
    </font>
    <font>
      <sz val="9"/>
      <color rgb="FF000000"/>
      <name val="MS UI Gothic"/>
      <family val="3"/>
      <charset val="128"/>
    </font>
    <font>
      <sz val="12"/>
      <color theme="1"/>
      <name val="HGP創英角ｺﾞｼｯｸUB"/>
      <family val="3"/>
      <charset val="128"/>
    </font>
  </fonts>
  <fills count="9">
    <fill>
      <patternFill patternType="none"/>
    </fill>
    <fill>
      <patternFill patternType="gray125"/>
    </fill>
    <fill>
      <patternFill patternType="solid">
        <fgColor theme="0" tint="-0.249977111117893"/>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rgb="FFFFCCFF"/>
        <bgColor indexed="64"/>
      </patternFill>
    </fill>
    <fill>
      <patternFill patternType="solid">
        <fgColor theme="3" tint="0.59999389629810485"/>
        <bgColor indexed="64"/>
      </patternFill>
    </fill>
    <fill>
      <patternFill patternType="solid">
        <fgColor theme="3" tint="0.79998168889431442"/>
        <bgColor indexed="64"/>
      </patternFill>
    </fill>
  </fills>
  <borders count="81">
    <border>
      <left/>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bottom style="dashed">
        <color indexed="64"/>
      </bottom>
      <diagonal/>
    </border>
    <border>
      <left/>
      <right style="thin">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style="dashed">
        <color indexed="64"/>
      </right>
      <top style="thin">
        <color indexed="64"/>
      </top>
      <bottom/>
      <diagonal/>
    </border>
    <border>
      <left style="medium">
        <color indexed="64"/>
      </left>
      <right/>
      <top style="thin">
        <color indexed="64"/>
      </top>
      <bottom/>
      <diagonal/>
    </border>
    <border>
      <left style="dashed">
        <color indexed="64"/>
      </left>
      <right style="dashed">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dashed">
        <color indexed="64"/>
      </left>
      <right/>
      <top style="dashed">
        <color indexed="64"/>
      </top>
      <bottom style="dashed">
        <color indexed="64"/>
      </bottom>
      <diagonal/>
    </border>
    <border>
      <left style="dashed">
        <color indexed="64"/>
      </left>
      <right/>
      <top/>
      <bottom style="dashed">
        <color indexed="64"/>
      </bottom>
      <diagonal/>
    </border>
    <border>
      <left/>
      <right style="thin">
        <color indexed="64"/>
      </right>
      <top style="thin">
        <color indexed="64"/>
      </top>
      <bottom style="dashed">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99">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176" fontId="2" fillId="0" borderId="0" xfId="1" applyNumberFormat="1" applyFont="1" applyAlignment="1">
      <alignment horizontal="left" vertical="center"/>
    </xf>
    <xf numFmtId="0" fontId="2" fillId="2" borderId="1" xfId="1" applyFont="1" applyFill="1" applyBorder="1" applyAlignment="1">
      <alignment horizontal="left" vertical="center"/>
    </xf>
    <xf numFmtId="0" fontId="2" fillId="3" borderId="5" xfId="1" applyFont="1" applyFill="1" applyBorder="1" applyAlignment="1">
      <alignment horizontal="center" vertical="center"/>
    </xf>
    <xf numFmtId="0" fontId="2" fillId="0" borderId="1" xfId="1" applyFont="1" applyBorder="1" applyAlignment="1">
      <alignment horizontal="left" vertical="center"/>
    </xf>
    <xf numFmtId="0" fontId="2" fillId="0" borderId="0" xfId="1" applyFont="1" applyAlignment="1">
      <alignment vertical="top"/>
    </xf>
    <xf numFmtId="0" fontId="2" fillId="2" borderId="6" xfId="1" applyFont="1" applyFill="1" applyBorder="1" applyAlignment="1">
      <alignment horizontal="left" vertical="center"/>
    </xf>
    <xf numFmtId="176" fontId="2" fillId="2" borderId="7" xfId="1" applyNumberFormat="1" applyFont="1" applyFill="1" applyBorder="1" applyAlignment="1">
      <alignment horizontal="right" vertical="center"/>
    </xf>
    <xf numFmtId="0" fontId="2" fillId="4" borderId="8" xfId="1" applyFont="1" applyFill="1" applyBorder="1" applyAlignment="1">
      <alignment horizontal="center" vertical="center"/>
    </xf>
    <xf numFmtId="0" fontId="2" fillId="0" borderId="9" xfId="1" applyFont="1" applyBorder="1" applyAlignment="1">
      <alignment horizontal="left" vertical="center"/>
    </xf>
    <xf numFmtId="176" fontId="2" fillId="0" borderId="10" xfId="1" applyNumberFormat="1" applyFont="1" applyBorder="1" applyAlignment="1">
      <alignment horizontal="right" vertical="center"/>
    </xf>
    <xf numFmtId="0" fontId="2" fillId="4" borderId="11" xfId="1" applyFont="1" applyFill="1" applyBorder="1" applyAlignment="1">
      <alignment horizontal="center" vertical="center"/>
    </xf>
    <xf numFmtId="0" fontId="2" fillId="2" borderId="12" xfId="1" applyFont="1" applyFill="1" applyBorder="1" applyAlignment="1">
      <alignment horizontal="left" vertical="center"/>
    </xf>
    <xf numFmtId="178" fontId="2" fillId="2" borderId="13" xfId="1" applyNumberFormat="1" applyFont="1" applyFill="1" applyBorder="1" applyAlignment="1">
      <alignment horizontal="right" vertical="center"/>
    </xf>
    <xf numFmtId="0" fontId="2" fillId="4" borderId="14" xfId="1" applyFont="1" applyFill="1" applyBorder="1" applyAlignment="1">
      <alignment horizontal="center" vertical="center"/>
    </xf>
    <xf numFmtId="176" fontId="2" fillId="2" borderId="13" xfId="1" applyNumberFormat="1" applyFont="1" applyFill="1" applyBorder="1" applyAlignment="1">
      <alignment horizontal="right" vertical="center"/>
    </xf>
    <xf numFmtId="0" fontId="2" fillId="0" borderId="15" xfId="1" applyFont="1" applyBorder="1" applyAlignment="1">
      <alignment horizontal="left" vertical="center"/>
    </xf>
    <xf numFmtId="176" fontId="6" fillId="0" borderId="10" xfId="1" applyNumberFormat="1" applyFont="1" applyBorder="1" applyAlignment="1">
      <alignment horizontal="right" vertical="center"/>
    </xf>
    <xf numFmtId="0" fontId="2" fillId="0" borderId="10" xfId="1" applyFont="1" applyBorder="1" applyAlignment="1">
      <alignment horizontal="left" vertical="center"/>
    </xf>
    <xf numFmtId="0" fontId="6" fillId="5" borderId="10" xfId="1" applyFont="1" applyFill="1" applyBorder="1" applyAlignment="1">
      <alignment horizontal="left" vertical="center"/>
    </xf>
    <xf numFmtId="0" fontId="2" fillId="0" borderId="10" xfId="1" applyFont="1" applyBorder="1" applyAlignment="1">
      <alignment horizontal="left" vertical="center" wrapText="1"/>
    </xf>
    <xf numFmtId="0" fontId="2" fillId="0" borderId="10" xfId="1" applyFont="1" applyBorder="1">
      <alignment vertical="center"/>
    </xf>
    <xf numFmtId="0" fontId="2" fillId="0" borderId="0" xfId="1" applyFont="1" applyAlignment="1">
      <alignment horizontal="right" vertical="center"/>
    </xf>
    <xf numFmtId="0" fontId="8" fillId="0" borderId="0" xfId="1" applyFont="1" applyAlignment="1">
      <alignment horizontal="left" vertical="center"/>
    </xf>
    <xf numFmtId="0" fontId="2" fillId="0" borderId="0" xfId="1" applyFont="1" applyAlignment="1">
      <alignment horizontal="center" vertical="center"/>
    </xf>
    <xf numFmtId="0" fontId="2" fillId="0" borderId="17" xfId="1" applyFont="1" applyBorder="1">
      <alignment vertical="center"/>
    </xf>
    <xf numFmtId="0" fontId="2" fillId="0" borderId="0" xfId="1" applyFont="1" applyAlignment="1">
      <alignment horizontal="left"/>
    </xf>
    <xf numFmtId="0" fontId="12" fillId="0" borderId="0" xfId="1" applyFont="1" applyAlignment="1">
      <alignment horizontal="left"/>
    </xf>
    <xf numFmtId="0" fontId="13" fillId="0" borderId="0" xfId="1" applyFont="1" applyAlignment="1"/>
    <xf numFmtId="0" fontId="14" fillId="0" borderId="0" xfId="1" applyFont="1">
      <alignment vertical="center"/>
    </xf>
    <xf numFmtId="0" fontId="12" fillId="0" borderId="0" xfId="1" applyFont="1">
      <alignment vertical="center"/>
    </xf>
    <xf numFmtId="0" fontId="12" fillId="0" borderId="0" xfId="1" applyFont="1" applyAlignment="1">
      <alignment horizontal="right" vertical="center"/>
    </xf>
    <xf numFmtId="0" fontId="8" fillId="0" borderId="0" xfId="1" applyFont="1" applyAlignment="1">
      <alignment horizontal="right" vertical="top"/>
    </xf>
    <xf numFmtId="0" fontId="2" fillId="0" borderId="0" xfId="1" applyFont="1" applyAlignment="1">
      <alignment vertical="top" wrapText="1"/>
    </xf>
    <xf numFmtId="0" fontId="8" fillId="0" borderId="27" xfId="1" applyFont="1" applyBorder="1" applyAlignment="1">
      <alignment horizontal="left" vertical="center"/>
    </xf>
    <xf numFmtId="14" fontId="2" fillId="0" borderId="0" xfId="1" applyNumberFormat="1" applyFont="1">
      <alignment vertical="center"/>
    </xf>
    <xf numFmtId="14" fontId="8" fillId="0" borderId="27" xfId="1" applyNumberFormat="1" applyFont="1" applyBorder="1" applyAlignment="1">
      <alignment horizontal="left" vertical="center"/>
    </xf>
    <xf numFmtId="14" fontId="8" fillId="0" borderId="0" xfId="1" applyNumberFormat="1" applyFont="1" applyAlignment="1">
      <alignment horizontal="right" vertical="center"/>
    </xf>
    <xf numFmtId="0" fontId="2" fillId="0" borderId="38" xfId="1" applyFont="1" applyBorder="1" applyAlignment="1">
      <alignment vertical="top" wrapText="1"/>
    </xf>
    <xf numFmtId="9" fontId="2" fillId="0" borderId="41" xfId="1" applyNumberFormat="1" applyFont="1" applyBorder="1">
      <alignment vertical="center"/>
    </xf>
    <xf numFmtId="9" fontId="2" fillId="0" borderId="0" xfId="1" applyNumberFormat="1" applyFont="1">
      <alignment vertical="center"/>
    </xf>
    <xf numFmtId="0" fontId="2" fillId="0" borderId="46" xfId="1" applyFont="1" applyBorder="1">
      <alignment vertical="center"/>
    </xf>
    <xf numFmtId="176" fontId="15" fillId="2" borderId="10" xfId="1" applyNumberFormat="1" applyFont="1" applyFill="1" applyBorder="1">
      <alignment vertical="center"/>
    </xf>
    <xf numFmtId="0" fontId="2" fillId="0" borderId="9" xfId="1" applyFont="1" applyBorder="1" applyAlignment="1">
      <alignment horizontal="center" vertical="center"/>
    </xf>
    <xf numFmtId="176" fontId="15" fillId="2" borderId="7" xfId="1" applyNumberFormat="1" applyFont="1" applyFill="1" applyBorder="1">
      <alignment vertical="center"/>
    </xf>
    <xf numFmtId="176" fontId="15" fillId="2" borderId="29" xfId="1" applyNumberFormat="1" applyFont="1" applyFill="1" applyBorder="1">
      <alignment vertical="center"/>
    </xf>
    <xf numFmtId="0" fontId="2" fillId="0" borderId="28" xfId="1" applyFont="1" applyBorder="1" applyAlignment="1">
      <alignment horizontal="center" vertical="center"/>
    </xf>
    <xf numFmtId="176" fontId="17" fillId="2" borderId="45" xfId="1" applyNumberFormat="1" applyFont="1" applyFill="1" applyBorder="1">
      <alignment vertical="center"/>
    </xf>
    <xf numFmtId="176" fontId="17" fillId="2" borderId="22" xfId="1" applyNumberFormat="1" applyFont="1" applyFill="1" applyBorder="1">
      <alignment vertical="center"/>
    </xf>
    <xf numFmtId="0" fontId="2" fillId="0" borderId="21" xfId="1" applyFont="1" applyBorder="1" applyAlignment="1">
      <alignment horizontal="center" vertical="center"/>
    </xf>
    <xf numFmtId="0" fontId="2" fillId="0" borderId="0" xfId="1" applyFont="1" applyAlignment="1">
      <alignment horizontal="left" vertical="top" wrapText="1"/>
    </xf>
    <xf numFmtId="10" fontId="16" fillId="5" borderId="21" xfId="1" applyNumberFormat="1" applyFont="1" applyFill="1" applyBorder="1">
      <alignment vertical="center"/>
    </xf>
    <xf numFmtId="181" fontId="16" fillId="5" borderId="9" xfId="1" applyNumberFormat="1" applyFont="1" applyFill="1" applyBorder="1">
      <alignment vertical="center"/>
    </xf>
    <xf numFmtId="180" fontId="2" fillId="0" borderId="63" xfId="1" applyNumberFormat="1" applyFont="1" applyBorder="1" applyAlignment="1">
      <alignment horizontal="right" vertical="center"/>
    </xf>
    <xf numFmtId="180" fontId="2" fillId="0" borderId="65" xfId="1" applyNumberFormat="1" applyFont="1" applyBorder="1" applyAlignment="1">
      <alignment horizontal="right" vertical="center"/>
    </xf>
    <xf numFmtId="181" fontId="2" fillId="0" borderId="66" xfId="1" applyNumberFormat="1" applyFont="1" applyBorder="1" applyAlignment="1">
      <alignment horizontal="right" vertical="center"/>
    </xf>
    <xf numFmtId="179" fontId="2" fillId="0" borderId="64" xfId="1" applyNumberFormat="1" applyFont="1" applyBorder="1" applyAlignment="1">
      <alignment horizontal="right" vertical="center" shrinkToFit="1"/>
    </xf>
    <xf numFmtId="0" fontId="2" fillId="0" borderId="64" xfId="1" applyFont="1" applyBorder="1" applyAlignment="1">
      <alignment horizontal="right" vertical="center" shrinkToFit="1"/>
    </xf>
    <xf numFmtId="182" fontId="2" fillId="0" borderId="0" xfId="1" applyNumberFormat="1" applyFont="1">
      <alignment vertical="center"/>
    </xf>
    <xf numFmtId="181" fontId="2" fillId="0" borderId="61" xfId="1" applyNumberFormat="1" applyFont="1" applyBorder="1" applyAlignment="1">
      <alignment horizontal="right" vertical="center"/>
    </xf>
    <xf numFmtId="179" fontId="2" fillId="0" borderId="65" xfId="1" applyNumberFormat="1" applyFont="1" applyBorder="1" applyAlignment="1">
      <alignment horizontal="right" vertical="center" shrinkToFit="1"/>
    </xf>
    <xf numFmtId="0" fontId="2" fillId="0" borderId="65" xfId="1" applyFont="1" applyBorder="1" applyAlignment="1">
      <alignment horizontal="right" vertical="center" shrinkToFit="1"/>
    </xf>
    <xf numFmtId="180" fontId="2" fillId="0" borderId="61" xfId="1" applyNumberFormat="1" applyFont="1" applyBorder="1" applyAlignment="1">
      <alignment horizontal="right" vertical="center"/>
    </xf>
    <xf numFmtId="180" fontId="2" fillId="0" borderId="73" xfId="1" applyNumberFormat="1" applyFont="1" applyBorder="1" applyAlignment="1">
      <alignment horizontal="right" vertical="center"/>
    </xf>
    <xf numFmtId="180" fontId="2" fillId="0" borderId="38" xfId="1" applyNumberFormat="1" applyFont="1" applyBorder="1" applyAlignment="1">
      <alignment horizontal="right" vertical="center"/>
    </xf>
    <xf numFmtId="179" fontId="2" fillId="0" borderId="73" xfId="1" applyNumberFormat="1" applyFont="1" applyBorder="1" applyAlignment="1">
      <alignment horizontal="right" vertical="center" shrinkToFit="1"/>
    </xf>
    <xf numFmtId="0" fontId="2" fillId="0" borderId="73" xfId="1" applyFont="1" applyBorder="1" applyAlignment="1">
      <alignment horizontal="right" vertical="center" shrinkToFit="1"/>
    </xf>
    <xf numFmtId="0" fontId="15" fillId="0" borderId="32" xfId="1" applyFont="1" applyBorder="1" applyAlignment="1">
      <alignment horizontal="left" vertical="center"/>
    </xf>
    <xf numFmtId="0" fontId="15" fillId="0" borderId="33" xfId="1" applyFont="1" applyBorder="1" applyAlignment="1">
      <alignment horizontal="left" vertical="center"/>
    </xf>
    <xf numFmtId="0" fontId="18" fillId="0" borderId="33" xfId="1" applyFont="1" applyBorder="1" applyAlignment="1">
      <alignment horizontal="left" vertical="center"/>
    </xf>
    <xf numFmtId="0" fontId="15" fillId="0" borderId="25" xfId="1" applyFont="1" applyBorder="1" applyAlignment="1">
      <alignment horizontal="left" vertical="center"/>
    </xf>
    <xf numFmtId="0" fontId="15" fillId="0" borderId="18" xfId="1" applyFont="1" applyBorder="1">
      <alignment vertical="center"/>
    </xf>
    <xf numFmtId="14" fontId="8" fillId="0" borderId="0" xfId="1" applyNumberFormat="1" applyFont="1" applyAlignment="1" applyProtection="1">
      <alignment horizontal="left" vertical="center"/>
      <protection locked="0"/>
    </xf>
    <xf numFmtId="14" fontId="8" fillId="0" borderId="0" xfId="1" applyNumberFormat="1" applyFont="1">
      <alignment vertical="center"/>
    </xf>
    <xf numFmtId="14" fontId="8" fillId="0" borderId="41" xfId="1" applyNumberFormat="1" applyFont="1" applyBorder="1">
      <alignment vertical="center"/>
    </xf>
    <xf numFmtId="14" fontId="8" fillId="0" borderId="52" xfId="1" applyNumberFormat="1" applyFont="1" applyBorder="1">
      <alignment vertical="center"/>
    </xf>
    <xf numFmtId="0" fontId="2" fillId="0" borderId="77" xfId="1" applyFont="1" applyBorder="1">
      <alignment vertical="center"/>
    </xf>
    <xf numFmtId="0" fontId="2" fillId="0" borderId="55" xfId="1" applyFont="1" applyBorder="1">
      <alignment vertical="center"/>
    </xf>
    <xf numFmtId="0" fontId="2" fillId="0" borderId="56" xfId="1" applyFont="1" applyBorder="1">
      <alignment vertical="center"/>
    </xf>
    <xf numFmtId="0" fontId="2" fillId="0" borderId="57" xfId="1" applyFont="1" applyBorder="1">
      <alignment vertical="center"/>
    </xf>
    <xf numFmtId="0" fontId="2" fillId="0" borderId="32" xfId="1" applyFont="1" applyBorder="1">
      <alignment vertical="center"/>
    </xf>
    <xf numFmtId="0" fontId="2" fillId="0" borderId="33" xfId="1" applyFont="1" applyBorder="1">
      <alignment vertical="center"/>
    </xf>
    <xf numFmtId="0" fontId="2" fillId="0" borderId="34" xfId="1" applyFont="1" applyBorder="1">
      <alignment vertical="center"/>
    </xf>
    <xf numFmtId="0" fontId="2" fillId="0" borderId="41" xfId="1" applyFont="1" applyBorder="1" applyAlignment="1">
      <alignment horizontal="left" vertical="center"/>
    </xf>
    <xf numFmtId="0" fontId="2" fillId="0" borderId="41" xfId="1" applyFont="1" applyBorder="1">
      <alignment vertical="center"/>
    </xf>
    <xf numFmtId="0" fontId="2" fillId="5" borderId="34" xfId="1" applyFont="1" applyFill="1" applyBorder="1">
      <alignment vertical="center"/>
    </xf>
    <xf numFmtId="0" fontId="2" fillId="5" borderId="33" xfId="1" applyFont="1" applyFill="1" applyBorder="1">
      <alignment vertical="center"/>
    </xf>
    <xf numFmtId="0" fontId="2" fillId="5" borderId="32" xfId="1" applyFont="1" applyFill="1" applyBorder="1">
      <alignment vertical="center"/>
    </xf>
    <xf numFmtId="0" fontId="2" fillId="5" borderId="57" xfId="1" applyFont="1" applyFill="1" applyBorder="1">
      <alignment vertical="center"/>
    </xf>
    <xf numFmtId="0" fontId="2" fillId="5" borderId="56" xfId="1" applyFont="1" applyFill="1" applyBorder="1">
      <alignment vertical="center"/>
    </xf>
    <xf numFmtId="0" fontId="2" fillId="5" borderId="55" xfId="1" applyFont="1" applyFill="1" applyBorder="1">
      <alignment vertical="center"/>
    </xf>
    <xf numFmtId="0" fontId="12" fillId="0" borderId="0" xfId="0" applyFont="1">
      <alignment vertical="center"/>
    </xf>
    <xf numFmtId="0" fontId="2" fillId="0" borderId="0" xfId="0" applyFont="1" applyAlignment="1">
      <alignment horizontal="left"/>
    </xf>
    <xf numFmtId="0" fontId="2" fillId="0" borderId="0" xfId="0" applyFont="1" applyAlignment="1">
      <alignment horizontal="left" vertical="center"/>
    </xf>
    <xf numFmtId="0" fontId="2" fillId="0" borderId="16" xfId="0" applyFont="1" applyBorder="1" applyAlignment="1">
      <alignment horizontal="center" vertical="center"/>
    </xf>
    <xf numFmtId="0" fontId="6" fillId="0" borderId="10" xfId="2" applyFont="1" applyBorder="1" applyAlignment="1">
      <alignment horizontal="left" vertical="center"/>
    </xf>
    <xf numFmtId="0" fontId="6" fillId="0" borderId="10" xfId="0" applyFont="1" applyBorder="1" applyAlignment="1">
      <alignment horizontal="left" vertical="center" wrapText="1"/>
    </xf>
    <xf numFmtId="0" fontId="6" fillId="0" borderId="10" xfId="2" applyFont="1" applyBorder="1" applyAlignment="1">
      <alignment horizontal="left" vertical="center" wrapText="1"/>
    </xf>
    <xf numFmtId="0" fontId="2" fillId="0" borderId="0" xfId="0" applyFont="1" applyAlignment="1">
      <alignment vertical="top"/>
    </xf>
    <xf numFmtId="0" fontId="2" fillId="0" borderId="18" xfId="1" applyFont="1" applyBorder="1" applyAlignment="1">
      <alignment horizontal="left" vertical="center" wrapText="1"/>
    </xf>
    <xf numFmtId="0" fontId="6" fillId="5" borderId="16" xfId="1" applyFont="1" applyFill="1" applyBorder="1" applyAlignment="1">
      <alignment horizontal="left" vertical="center"/>
    </xf>
    <xf numFmtId="0" fontId="2" fillId="0" borderId="10" xfId="0" applyFont="1" applyBorder="1" applyAlignment="1">
      <alignment horizontal="center" vertical="center"/>
    </xf>
    <xf numFmtId="0" fontId="2" fillId="0" borderId="10" xfId="0" applyFont="1" applyBorder="1">
      <alignment vertical="center"/>
    </xf>
    <xf numFmtId="0" fontId="2" fillId="0" borderId="33" xfId="0" applyFont="1" applyBorder="1">
      <alignment vertical="center"/>
    </xf>
    <xf numFmtId="0" fontId="2" fillId="0" borderId="56" xfId="0" applyFont="1" applyBorder="1">
      <alignment vertical="center"/>
    </xf>
    <xf numFmtId="0" fontId="2" fillId="0" borderId="0" xfId="0" applyFont="1">
      <alignment vertical="center"/>
    </xf>
    <xf numFmtId="176" fontId="16" fillId="2" borderId="9" xfId="1" applyNumberFormat="1" applyFont="1" applyFill="1" applyBorder="1">
      <alignment vertical="center"/>
    </xf>
    <xf numFmtId="176" fontId="16" fillId="2" borderId="28" xfId="1" applyNumberFormat="1" applyFont="1" applyFill="1" applyBorder="1">
      <alignment vertical="center"/>
    </xf>
    <xf numFmtId="180" fontId="15" fillId="2" borderId="16" xfId="1" applyNumberFormat="1" applyFont="1" applyFill="1" applyBorder="1">
      <alignment vertical="center"/>
    </xf>
    <xf numFmtId="176" fontId="15" fillId="2" borderId="54" xfId="1" applyNumberFormat="1" applyFont="1" applyFill="1" applyBorder="1">
      <alignment vertical="center"/>
    </xf>
    <xf numFmtId="177" fontId="16" fillId="5" borderId="29" xfId="0" applyNumberFormat="1" applyFont="1" applyFill="1" applyBorder="1">
      <alignment vertical="center"/>
    </xf>
    <xf numFmtId="177" fontId="2" fillId="5" borderId="73" xfId="1" applyNumberFormat="1" applyFont="1" applyFill="1" applyBorder="1" applyAlignment="1">
      <alignment horizontal="right" vertical="center" wrapText="1"/>
    </xf>
    <xf numFmtId="177" fontId="2" fillId="5" borderId="65" xfId="1" applyNumberFormat="1" applyFont="1" applyFill="1" applyBorder="1" applyAlignment="1">
      <alignment horizontal="right" vertical="center" wrapText="1"/>
    </xf>
    <xf numFmtId="9" fontId="2" fillId="5" borderId="65" xfId="1" applyNumberFormat="1" applyFont="1" applyFill="1" applyBorder="1" applyAlignment="1">
      <alignment horizontal="right" vertical="center" wrapText="1"/>
    </xf>
    <xf numFmtId="9" fontId="2" fillId="5" borderId="64" xfId="1" applyNumberFormat="1" applyFont="1" applyFill="1" applyBorder="1" applyAlignment="1">
      <alignment horizontal="right" vertical="center" wrapText="1"/>
    </xf>
    <xf numFmtId="10" fontId="16" fillId="2" borderId="21" xfId="1" applyNumberFormat="1" applyFont="1" applyFill="1" applyBorder="1">
      <alignment vertical="center"/>
    </xf>
    <xf numFmtId="181" fontId="16" fillId="2" borderId="9" xfId="1" applyNumberFormat="1" applyFont="1" applyFill="1" applyBorder="1">
      <alignment vertical="center"/>
    </xf>
    <xf numFmtId="9" fontId="2" fillId="5" borderId="78" xfId="1" applyNumberFormat="1" applyFont="1" applyFill="1" applyBorder="1" applyAlignment="1">
      <alignment horizontal="right" vertical="center" wrapText="1"/>
    </xf>
    <xf numFmtId="9" fontId="2" fillId="5" borderId="79" xfId="1" applyNumberFormat="1" applyFont="1" applyFill="1" applyBorder="1" applyAlignment="1">
      <alignment horizontal="right" vertical="center" wrapText="1"/>
    </xf>
    <xf numFmtId="180" fontId="2" fillId="0" borderId="80" xfId="1" applyNumberFormat="1" applyFont="1" applyBorder="1" applyAlignment="1">
      <alignment horizontal="right" vertical="center"/>
    </xf>
    <xf numFmtId="177" fontId="2" fillId="5" borderId="79" xfId="1" applyNumberFormat="1" applyFont="1" applyFill="1" applyBorder="1" applyAlignment="1">
      <alignment horizontal="right" vertical="center" wrapText="1"/>
    </xf>
    <xf numFmtId="177" fontId="2" fillId="5" borderId="64" xfId="1" applyNumberFormat="1" applyFont="1" applyFill="1" applyBorder="1" applyAlignment="1">
      <alignment horizontal="right" vertical="center" wrapText="1"/>
    </xf>
    <xf numFmtId="180" fontId="2" fillId="6" borderId="29" xfId="0" applyNumberFormat="1" applyFont="1" applyFill="1" applyBorder="1" applyAlignment="1">
      <alignment horizontal="center" vertical="center"/>
    </xf>
    <xf numFmtId="180" fontId="2" fillId="2" borderId="29" xfId="0" applyNumberFormat="1" applyFont="1" applyFill="1" applyBorder="1">
      <alignment vertical="center"/>
    </xf>
    <xf numFmtId="0" fontId="2" fillId="7" borderId="59" xfId="1" applyFont="1" applyFill="1" applyBorder="1">
      <alignment vertical="center"/>
    </xf>
    <xf numFmtId="0" fontId="2" fillId="7" borderId="58" xfId="1" applyFont="1" applyFill="1" applyBorder="1">
      <alignment vertical="center"/>
    </xf>
    <xf numFmtId="0" fontId="6" fillId="7" borderId="43" xfId="1" applyFont="1" applyFill="1" applyBorder="1" applyAlignment="1">
      <alignment vertical="center" wrapText="1"/>
    </xf>
    <xf numFmtId="0" fontId="6" fillId="7" borderId="23" xfId="1" applyFont="1" applyFill="1" applyBorder="1" applyAlignment="1">
      <alignment vertical="center" wrapText="1"/>
    </xf>
    <xf numFmtId="0" fontId="6" fillId="7" borderId="7" xfId="1" applyFont="1" applyFill="1" applyBorder="1" applyAlignment="1">
      <alignment horizontal="center" vertical="center" wrapText="1"/>
    </xf>
    <xf numFmtId="0" fontId="6" fillId="7" borderId="26" xfId="1" applyFont="1" applyFill="1" applyBorder="1" applyAlignment="1">
      <alignment vertical="center" wrapText="1"/>
    </xf>
    <xf numFmtId="0" fontId="6" fillId="7" borderId="10" xfId="1" applyFont="1" applyFill="1" applyBorder="1" applyAlignment="1">
      <alignment horizontal="center" vertical="center" wrapText="1"/>
    </xf>
    <xf numFmtId="9" fontId="6" fillId="5" borderId="10" xfId="1" applyNumberFormat="1" applyFont="1" applyFill="1" applyBorder="1">
      <alignment vertical="center"/>
    </xf>
    <xf numFmtId="0" fontId="2" fillId="8" borderId="35" xfId="1" applyFont="1" applyFill="1" applyBorder="1" applyAlignment="1">
      <alignment horizontal="center" vertical="center"/>
    </xf>
    <xf numFmtId="0" fontId="2" fillId="8" borderId="30" xfId="1" applyFont="1" applyFill="1" applyBorder="1" applyAlignment="1">
      <alignment horizontal="center" vertical="center"/>
    </xf>
    <xf numFmtId="0" fontId="2" fillId="8" borderId="11" xfId="1" applyFont="1" applyFill="1" applyBorder="1" applyAlignment="1">
      <alignment horizontal="center" vertical="center"/>
    </xf>
    <xf numFmtId="0" fontId="2" fillId="8" borderId="10" xfId="1" applyFont="1" applyFill="1" applyBorder="1" applyAlignment="1">
      <alignment horizontal="center" vertical="center"/>
    </xf>
    <xf numFmtId="0" fontId="6" fillId="8" borderId="10" xfId="0" applyFont="1" applyFill="1" applyBorder="1" applyAlignment="1">
      <alignment horizontal="center" vertical="center"/>
    </xf>
    <xf numFmtId="179" fontId="2" fillId="8" borderId="75" xfId="1" applyNumberFormat="1" applyFont="1" applyFill="1" applyBorder="1" applyAlignment="1">
      <alignment horizontal="center" vertical="center" wrapText="1" shrinkToFit="1"/>
    </xf>
    <xf numFmtId="179" fontId="2" fillId="8" borderId="75" xfId="1" applyNumberFormat="1" applyFont="1" applyFill="1" applyBorder="1" applyAlignment="1">
      <alignment horizontal="center" vertical="center" shrinkToFit="1"/>
    </xf>
    <xf numFmtId="179" fontId="2" fillId="8" borderId="33" xfId="1" applyNumberFormat="1" applyFont="1" applyFill="1" applyBorder="1" applyAlignment="1">
      <alignment horizontal="center" vertical="center"/>
    </xf>
    <xf numFmtId="179" fontId="2" fillId="8" borderId="75" xfId="1" applyNumberFormat="1" applyFont="1" applyFill="1" applyBorder="1" applyAlignment="1">
      <alignment horizontal="center" vertical="center" wrapText="1"/>
    </xf>
    <xf numFmtId="179" fontId="2" fillId="8" borderId="45" xfId="1" applyNumberFormat="1" applyFont="1" applyFill="1" applyBorder="1" applyAlignment="1">
      <alignment horizontal="center" vertical="center" wrapText="1"/>
    </xf>
    <xf numFmtId="0" fontId="7" fillId="0" borderId="39" xfId="0" applyFont="1" applyBorder="1" applyAlignment="1">
      <alignment horizontal="left" vertical="top" wrapText="1"/>
    </xf>
    <xf numFmtId="0" fontId="7" fillId="0" borderId="38" xfId="0" applyFont="1" applyBorder="1" applyAlignment="1">
      <alignment horizontal="left" vertical="top" wrapText="1"/>
    </xf>
    <xf numFmtId="0" fontId="7" fillId="0" borderId="37" xfId="0" applyFont="1" applyBorder="1" applyAlignment="1">
      <alignment horizontal="left" vertical="top" wrapText="1"/>
    </xf>
    <xf numFmtId="0" fontId="7" fillId="0" borderId="31"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6" fillId="7" borderId="42" xfId="1" applyFont="1" applyFill="1" applyBorder="1" applyAlignment="1">
      <alignment horizontal="center" vertical="center"/>
    </xf>
    <xf numFmtId="0" fontId="6" fillId="7" borderId="47" xfId="1" applyFont="1" applyFill="1" applyBorder="1" applyAlignment="1">
      <alignment horizontal="center" vertical="center"/>
    </xf>
    <xf numFmtId="0" fontId="6" fillId="7" borderId="14" xfId="1" applyFont="1" applyFill="1" applyBorder="1" applyAlignment="1">
      <alignment horizontal="center" vertical="center"/>
    </xf>
    <xf numFmtId="0" fontId="6" fillId="7" borderId="43" xfId="1" applyFont="1" applyFill="1" applyBorder="1" applyAlignment="1">
      <alignment horizontal="center" vertical="center"/>
    </xf>
    <xf numFmtId="0" fontId="6" fillId="7" borderId="23" xfId="1" applyFont="1" applyFill="1" applyBorder="1" applyAlignment="1">
      <alignment horizontal="center" vertical="center"/>
    </xf>
    <xf numFmtId="0" fontId="6" fillId="7" borderId="31" xfId="1" applyFont="1" applyFill="1" applyBorder="1" applyAlignment="1">
      <alignment horizontal="center" vertical="center"/>
    </xf>
    <xf numFmtId="0" fontId="6" fillId="7" borderId="27" xfId="1" applyFont="1" applyFill="1" applyBorder="1" applyAlignment="1">
      <alignment horizontal="center" vertical="center"/>
    </xf>
    <xf numFmtId="0" fontId="6" fillId="7" borderId="26" xfId="1" applyFont="1" applyFill="1" applyBorder="1" applyAlignment="1">
      <alignment horizontal="center" vertical="center"/>
    </xf>
    <xf numFmtId="0" fontId="6" fillId="7" borderId="19" xfId="1" applyFont="1" applyFill="1" applyBorder="1" applyAlignment="1">
      <alignment horizontal="center" vertical="center"/>
    </xf>
    <xf numFmtId="179" fontId="6" fillId="7" borderId="44" xfId="1" applyNumberFormat="1" applyFont="1" applyFill="1" applyBorder="1" applyAlignment="1">
      <alignment horizontal="center" vertical="center" wrapText="1" shrinkToFit="1"/>
    </xf>
    <xf numFmtId="179" fontId="6" fillId="7" borderId="48" xfId="1" applyNumberFormat="1" applyFont="1" applyFill="1" applyBorder="1" applyAlignment="1">
      <alignment horizontal="center" vertical="center" shrinkToFit="1"/>
    </xf>
    <xf numFmtId="179" fontId="6" fillId="7" borderId="12" xfId="1" applyNumberFormat="1" applyFont="1" applyFill="1" applyBorder="1" applyAlignment="1">
      <alignment horizontal="center" vertical="center" shrinkToFit="1"/>
    </xf>
    <xf numFmtId="0" fontId="6" fillId="7" borderId="45" xfId="1" applyFont="1" applyFill="1" applyBorder="1" applyAlignment="1">
      <alignment horizontal="center" vertical="center" wrapText="1"/>
    </xf>
    <xf numFmtId="0" fontId="6" fillId="7" borderId="22" xfId="1" applyFont="1" applyFill="1" applyBorder="1" applyAlignment="1">
      <alignment horizontal="center" vertical="center" wrapText="1"/>
    </xf>
    <xf numFmtId="0" fontId="6" fillId="7" borderId="31" xfId="1" applyFont="1" applyFill="1" applyBorder="1" applyAlignment="1">
      <alignment horizontal="center" vertical="center" wrapText="1"/>
    </xf>
    <xf numFmtId="0" fontId="6" fillId="7" borderId="27" xfId="1" applyFont="1" applyFill="1" applyBorder="1" applyAlignment="1">
      <alignment horizontal="center" vertical="center" wrapText="1"/>
    </xf>
    <xf numFmtId="0" fontId="6" fillId="7" borderId="44" xfId="1" applyFont="1" applyFill="1" applyBorder="1" applyAlignment="1">
      <alignment horizontal="center" vertical="center" wrapText="1"/>
    </xf>
    <xf numFmtId="0" fontId="6" fillId="7" borderId="48" xfId="1" applyFont="1" applyFill="1" applyBorder="1" applyAlignment="1">
      <alignment horizontal="center" vertical="center" wrapText="1"/>
    </xf>
    <xf numFmtId="0" fontId="6" fillId="7" borderId="12" xfId="1" applyFont="1" applyFill="1" applyBorder="1" applyAlignment="1">
      <alignment horizontal="center" vertical="center" wrapText="1"/>
    </xf>
    <xf numFmtId="0" fontId="6" fillId="7" borderId="38" xfId="1" applyFont="1" applyFill="1" applyBorder="1" applyAlignment="1">
      <alignment horizontal="center" vertical="center" wrapText="1"/>
    </xf>
    <xf numFmtId="0" fontId="6" fillId="7" borderId="0" xfId="1" applyFont="1" applyFill="1" applyAlignment="1">
      <alignment horizontal="center" vertical="center" wrapText="1"/>
    </xf>
    <xf numFmtId="0" fontId="6" fillId="7" borderId="25" xfId="1" applyFont="1" applyFill="1" applyBorder="1" applyAlignment="1">
      <alignment horizontal="center" vertical="center" wrapText="1"/>
    </xf>
    <xf numFmtId="0" fontId="6" fillId="7" borderId="10" xfId="1" applyFont="1" applyFill="1" applyBorder="1" applyAlignment="1">
      <alignment horizontal="center" vertical="center" wrapText="1"/>
    </xf>
    <xf numFmtId="0" fontId="6" fillId="7" borderId="7" xfId="1" applyFont="1" applyFill="1" applyBorder="1" applyAlignment="1">
      <alignment horizontal="center" vertical="center" wrapText="1"/>
    </xf>
    <xf numFmtId="0" fontId="6" fillId="7" borderId="49" xfId="1" applyFont="1" applyFill="1" applyBorder="1" applyAlignment="1">
      <alignment horizontal="center" vertical="center" wrapText="1"/>
    </xf>
    <xf numFmtId="0" fontId="6" fillId="7" borderId="13" xfId="1" applyFont="1" applyFill="1" applyBorder="1" applyAlignment="1">
      <alignment horizontal="center" vertical="center" wrapText="1"/>
    </xf>
    <xf numFmtId="0" fontId="6" fillId="7" borderId="18" xfId="1" applyFont="1" applyFill="1" applyBorder="1" applyAlignment="1">
      <alignment horizontal="center" vertical="center"/>
    </xf>
    <xf numFmtId="0" fontId="6" fillId="7" borderId="17" xfId="1" applyFont="1" applyFill="1" applyBorder="1" applyAlignment="1">
      <alignment horizontal="center" vertical="center"/>
    </xf>
    <xf numFmtId="0" fontId="6" fillId="7" borderId="16" xfId="1" applyFont="1" applyFill="1" applyBorder="1" applyAlignment="1">
      <alignment horizontal="center" vertical="center"/>
    </xf>
    <xf numFmtId="0" fontId="2" fillId="8" borderId="11" xfId="1" applyFont="1" applyFill="1" applyBorder="1" applyAlignment="1">
      <alignment horizontal="center" vertical="center"/>
    </xf>
    <xf numFmtId="0" fontId="8" fillId="8" borderId="7" xfId="1" applyFont="1" applyFill="1" applyBorder="1" applyAlignment="1">
      <alignment horizontal="center" vertical="center" wrapText="1"/>
    </xf>
    <xf numFmtId="0" fontId="8" fillId="8" borderId="13" xfId="1" applyFont="1" applyFill="1" applyBorder="1" applyAlignment="1">
      <alignment horizontal="center" vertical="center" wrapText="1"/>
    </xf>
    <xf numFmtId="0" fontId="8" fillId="8" borderId="7" xfId="1" applyFont="1" applyFill="1" applyBorder="1" applyAlignment="1">
      <alignment horizontal="center" vertical="center"/>
    </xf>
    <xf numFmtId="0" fontId="8" fillId="8" borderId="13" xfId="1" applyFont="1" applyFill="1" applyBorder="1" applyAlignment="1">
      <alignment horizontal="center" vertical="center"/>
    </xf>
    <xf numFmtId="0" fontId="2" fillId="8" borderId="0" xfId="1" applyFont="1" applyFill="1" applyAlignment="1">
      <alignment horizontal="center" vertical="center" wrapText="1"/>
    </xf>
    <xf numFmtId="0" fontId="2" fillId="8" borderId="27" xfId="1" applyFont="1" applyFill="1" applyBorder="1" applyAlignment="1">
      <alignment horizontal="center" vertical="center" wrapText="1"/>
    </xf>
    <xf numFmtId="0" fontId="2" fillId="8" borderId="25" xfId="1" applyFont="1" applyFill="1" applyBorder="1" applyAlignment="1">
      <alignment horizontal="center" vertical="center" wrapText="1"/>
    </xf>
    <xf numFmtId="0" fontId="2" fillId="8" borderId="19" xfId="1" applyFont="1" applyFill="1" applyBorder="1" applyAlignment="1">
      <alignment horizontal="center" vertical="center" wrapText="1"/>
    </xf>
    <xf numFmtId="180" fontId="2" fillId="0" borderId="6" xfId="1" applyNumberFormat="1" applyFont="1" applyBorder="1" applyAlignment="1">
      <alignment horizontal="center" vertical="center" shrinkToFit="1"/>
    </xf>
    <xf numFmtId="180" fontId="2" fillId="0" borderId="12" xfId="1" applyNumberFormat="1" applyFont="1" applyBorder="1" applyAlignment="1">
      <alignment horizontal="center" vertical="center" shrinkToFit="1"/>
    </xf>
    <xf numFmtId="176" fontId="15" fillId="0" borderId="37" xfId="1" applyNumberFormat="1" applyFont="1" applyBorder="1" applyAlignment="1">
      <alignment horizontal="right" vertical="center" wrapText="1"/>
    </xf>
    <xf numFmtId="0" fontId="15" fillId="0" borderId="19" xfId="1" applyFont="1" applyBorder="1">
      <alignment vertical="center"/>
    </xf>
    <xf numFmtId="176" fontId="15" fillId="0" borderId="7" xfId="1" applyNumberFormat="1" applyFont="1" applyBorder="1" applyAlignment="1">
      <alignment horizontal="right" vertical="center" wrapText="1"/>
    </xf>
    <xf numFmtId="0" fontId="15" fillId="0" borderId="13" xfId="1" applyFont="1" applyBorder="1">
      <alignment vertical="center"/>
    </xf>
    <xf numFmtId="180" fontId="15" fillId="2" borderId="13" xfId="1" applyNumberFormat="1" applyFont="1" applyFill="1" applyBorder="1" applyAlignment="1">
      <alignment horizontal="right" vertical="center" wrapText="1"/>
    </xf>
    <xf numFmtId="0" fontId="15" fillId="2" borderId="10" xfId="1" applyFont="1" applyFill="1" applyBorder="1">
      <alignment vertical="center"/>
    </xf>
    <xf numFmtId="0" fontId="2" fillId="0" borderId="50" xfId="1" applyFont="1" applyBorder="1" applyAlignment="1">
      <alignment horizontal="center" vertical="center" wrapText="1"/>
    </xf>
    <xf numFmtId="0" fontId="2" fillId="0" borderId="51" xfId="1" applyFont="1" applyBorder="1" applyAlignment="1">
      <alignment horizontal="center" vertical="center" wrapText="1"/>
    </xf>
    <xf numFmtId="180" fontId="2" fillId="0" borderId="48" xfId="1" applyNumberFormat="1" applyFont="1" applyBorder="1" applyAlignment="1">
      <alignment horizontal="center" vertical="center" shrinkToFit="1"/>
    </xf>
    <xf numFmtId="180" fontId="15" fillId="0" borderId="8" xfId="1" applyNumberFormat="1" applyFont="1" applyBorder="1" applyAlignment="1">
      <alignment horizontal="right" vertical="center" wrapText="1"/>
    </xf>
    <xf numFmtId="180" fontId="15" fillId="0" borderId="14" xfId="1" applyNumberFormat="1" applyFont="1" applyBorder="1" applyAlignment="1">
      <alignment horizontal="right" vertical="center" wrapText="1"/>
    </xf>
    <xf numFmtId="180" fontId="15" fillId="0" borderId="49" xfId="1" applyNumberFormat="1" applyFont="1" applyBorder="1" applyAlignment="1">
      <alignment horizontal="right" vertical="center" wrapText="1"/>
    </xf>
    <xf numFmtId="180" fontId="15" fillId="2" borderId="39" xfId="1" applyNumberFormat="1" applyFont="1" applyFill="1" applyBorder="1" applyAlignment="1">
      <alignment horizontal="right" vertical="center" wrapText="1"/>
    </xf>
    <xf numFmtId="180" fontId="15" fillId="2" borderId="26" xfId="1" applyNumberFormat="1" applyFont="1" applyFill="1" applyBorder="1" applyAlignment="1">
      <alignment horizontal="right" vertical="center" wrapText="1"/>
    </xf>
    <xf numFmtId="0" fontId="2" fillId="0" borderId="15" xfId="1" applyFont="1" applyBorder="1" applyAlignment="1">
      <alignment horizontal="center" vertical="center" wrapText="1"/>
    </xf>
    <xf numFmtId="0" fontId="2" fillId="8" borderId="38" xfId="1" applyFont="1" applyFill="1" applyBorder="1" applyAlignment="1">
      <alignment horizontal="center" vertical="center" wrapText="1"/>
    </xf>
    <xf numFmtId="0" fontId="2" fillId="8" borderId="37" xfId="1" applyFont="1" applyFill="1" applyBorder="1" applyAlignment="1">
      <alignment horizontal="center" vertical="center" wrapText="1"/>
    </xf>
    <xf numFmtId="176" fontId="15" fillId="0" borderId="8" xfId="1" applyNumberFormat="1" applyFont="1" applyBorder="1" applyAlignment="1">
      <alignment horizontal="right" vertical="center" wrapText="1"/>
    </xf>
    <xf numFmtId="176" fontId="15" fillId="0" borderId="14" xfId="1" applyNumberFormat="1" applyFont="1" applyBorder="1" applyAlignment="1">
      <alignment horizontal="right" vertical="center" wrapText="1"/>
    </xf>
    <xf numFmtId="180" fontId="15" fillId="2" borderId="31" xfId="1" applyNumberFormat="1" applyFont="1" applyFill="1" applyBorder="1" applyAlignment="1">
      <alignment horizontal="right" vertical="center" wrapText="1"/>
    </xf>
    <xf numFmtId="0" fontId="15" fillId="2" borderId="26" xfId="1" applyFont="1" applyFill="1" applyBorder="1">
      <alignment vertical="center"/>
    </xf>
    <xf numFmtId="180" fontId="15" fillId="2" borderId="7" xfId="1" applyNumberFormat="1" applyFont="1" applyFill="1" applyBorder="1" applyAlignment="1">
      <alignment horizontal="right" vertical="center" wrapText="1"/>
    </xf>
    <xf numFmtId="0" fontId="2" fillId="0" borderId="6" xfId="1" applyFont="1" applyBorder="1" applyAlignment="1">
      <alignment horizontal="center" vertical="center" wrapText="1"/>
    </xf>
    <xf numFmtId="0" fontId="2" fillId="0" borderId="12" xfId="1" applyFont="1" applyBorder="1" applyAlignment="1">
      <alignment horizontal="center" vertical="center" wrapText="1"/>
    </xf>
    <xf numFmtId="0" fontId="2" fillId="8" borderId="37" xfId="1" applyFont="1" applyFill="1" applyBorder="1" applyAlignment="1">
      <alignment horizontal="center" vertical="center"/>
    </xf>
    <xf numFmtId="0" fontId="2" fillId="8" borderId="25" xfId="1" applyFont="1" applyFill="1" applyBorder="1" applyAlignment="1">
      <alignment horizontal="center" vertical="center"/>
    </xf>
    <xf numFmtId="0" fontId="2" fillId="8" borderId="19" xfId="1" applyFont="1" applyFill="1" applyBorder="1" applyAlignment="1">
      <alignment horizontal="center" vertical="center"/>
    </xf>
    <xf numFmtId="0" fontId="15" fillId="0" borderId="27" xfId="1" applyFont="1" applyBorder="1">
      <alignment vertical="center"/>
    </xf>
    <xf numFmtId="0" fontId="15" fillId="0" borderId="49" xfId="1" applyFont="1" applyBorder="1">
      <alignment vertical="center"/>
    </xf>
    <xf numFmtId="0" fontId="15" fillId="2" borderId="31" xfId="1" applyFont="1" applyFill="1" applyBorder="1">
      <alignment vertical="center"/>
    </xf>
    <xf numFmtId="180" fontId="15" fillId="2" borderId="10" xfId="1" applyNumberFormat="1" applyFont="1" applyFill="1" applyBorder="1" applyAlignment="1">
      <alignment horizontal="right" vertical="center" wrapText="1"/>
    </xf>
    <xf numFmtId="176" fontId="15" fillId="0" borderId="19" xfId="1" applyNumberFormat="1" applyFont="1" applyBorder="1" applyAlignment="1">
      <alignment horizontal="right" vertical="center" wrapText="1"/>
    </xf>
    <xf numFmtId="176" fontId="15" fillId="0" borderId="13" xfId="1" applyNumberFormat="1" applyFont="1" applyBorder="1" applyAlignment="1">
      <alignment horizontal="right" vertical="center" wrapText="1"/>
    </xf>
    <xf numFmtId="180" fontId="15" fillId="2" borderId="49" xfId="1" applyNumberFormat="1" applyFont="1" applyFill="1" applyBorder="1" applyAlignment="1">
      <alignment horizontal="right" vertical="center" wrapText="1"/>
    </xf>
    <xf numFmtId="0" fontId="2" fillId="8" borderId="16" xfId="1" applyFont="1" applyFill="1" applyBorder="1" applyAlignment="1">
      <alignment horizontal="center" vertical="center"/>
    </xf>
    <xf numFmtId="0" fontId="2" fillId="8" borderId="10" xfId="1" applyFont="1" applyFill="1" applyBorder="1" applyAlignment="1">
      <alignment horizontal="center" vertical="center"/>
    </xf>
    <xf numFmtId="0" fontId="2" fillId="8" borderId="9" xfId="1" applyFont="1" applyFill="1" applyBorder="1" applyAlignment="1">
      <alignment horizontal="center" vertical="center"/>
    </xf>
    <xf numFmtId="0" fontId="2" fillId="8" borderId="52" xfId="1" applyFont="1" applyFill="1" applyBorder="1" applyAlignment="1">
      <alignment horizontal="center" vertical="center"/>
    </xf>
    <xf numFmtId="0" fontId="2" fillId="8" borderId="41" xfId="1" applyFont="1" applyFill="1" applyBorder="1" applyAlignment="1">
      <alignment horizontal="center" vertical="center"/>
    </xf>
    <xf numFmtId="0" fontId="2" fillId="8" borderId="53" xfId="1" applyFont="1" applyFill="1" applyBorder="1" applyAlignment="1">
      <alignment horizontal="center" vertical="center"/>
    </xf>
    <xf numFmtId="0" fontId="16" fillId="8" borderId="11" xfId="1" applyFont="1" applyFill="1" applyBorder="1" applyAlignment="1">
      <alignment horizontal="center" vertical="center"/>
    </xf>
    <xf numFmtId="0" fontId="16" fillId="8" borderId="16" xfId="1" applyFont="1" applyFill="1" applyBorder="1" applyAlignment="1">
      <alignment horizontal="center" vertical="center"/>
    </xf>
    <xf numFmtId="0" fontId="16" fillId="8" borderId="10" xfId="1" applyFont="1" applyFill="1" applyBorder="1" applyAlignment="1">
      <alignment horizontal="center" vertical="center"/>
    </xf>
    <xf numFmtId="0" fontId="16" fillId="8" borderId="9" xfId="1" applyFont="1" applyFill="1" applyBorder="1" applyAlignment="1">
      <alignment horizontal="center" vertical="center"/>
    </xf>
    <xf numFmtId="0" fontId="2" fillId="8" borderId="30" xfId="1" applyFont="1" applyFill="1" applyBorder="1" applyAlignment="1">
      <alignment horizontal="center" vertical="center"/>
    </xf>
    <xf numFmtId="0" fontId="2" fillId="8" borderId="29" xfId="1" applyFont="1" applyFill="1" applyBorder="1" applyAlignment="1">
      <alignment horizontal="center" vertical="center"/>
    </xf>
    <xf numFmtId="0" fontId="2" fillId="8" borderId="35" xfId="1" applyFont="1" applyFill="1" applyBorder="1" applyAlignment="1">
      <alignment horizontal="center" vertical="center"/>
    </xf>
    <xf numFmtId="0" fontId="2" fillId="8" borderId="22" xfId="1" applyFont="1" applyFill="1" applyBorder="1" applyAlignment="1">
      <alignment horizontal="center" vertical="center"/>
    </xf>
    <xf numFmtId="176" fontId="4" fillId="2" borderId="4" xfId="1" applyNumberFormat="1" applyFont="1" applyFill="1" applyBorder="1" applyAlignment="1">
      <alignment horizontal="right" vertical="center"/>
    </xf>
    <xf numFmtId="176" fontId="4" fillId="2" borderId="3" xfId="1" applyNumberFormat="1" applyFont="1" applyFill="1" applyBorder="1" applyAlignment="1">
      <alignment horizontal="right" vertical="center"/>
    </xf>
    <xf numFmtId="176" fontId="4" fillId="2" borderId="2" xfId="1" applyNumberFormat="1" applyFont="1" applyFill="1" applyBorder="1" applyAlignment="1">
      <alignment horizontal="right" vertical="center"/>
    </xf>
    <xf numFmtId="176" fontId="4" fillId="0" borderId="4" xfId="1" applyNumberFormat="1" applyFont="1" applyBorder="1" applyAlignment="1">
      <alignment horizontal="right" vertical="center"/>
    </xf>
    <xf numFmtId="176" fontId="4" fillId="0" borderId="3" xfId="1" applyNumberFormat="1" applyFont="1" applyBorder="1" applyAlignment="1">
      <alignment horizontal="right" vertical="center"/>
    </xf>
    <xf numFmtId="176" fontId="4" fillId="0" borderId="2" xfId="1" applyNumberFormat="1" applyFont="1" applyBorder="1" applyAlignment="1">
      <alignment horizontal="right" vertical="center"/>
    </xf>
    <xf numFmtId="177" fontId="4" fillId="2" borderId="4" xfId="1" applyNumberFormat="1" applyFont="1" applyFill="1" applyBorder="1" applyAlignment="1">
      <alignment horizontal="right" vertical="center"/>
    </xf>
    <xf numFmtId="177" fontId="4" fillId="2" borderId="3" xfId="1" applyNumberFormat="1" applyFont="1" applyFill="1" applyBorder="1" applyAlignment="1">
      <alignment horizontal="right" vertical="center"/>
    </xf>
    <xf numFmtId="177" fontId="4" fillId="2" borderId="2" xfId="1" applyNumberFormat="1" applyFont="1" applyFill="1" applyBorder="1" applyAlignment="1">
      <alignment horizontal="right" vertical="center"/>
    </xf>
    <xf numFmtId="0" fontId="2" fillId="8" borderId="24" xfId="1" applyFont="1" applyFill="1" applyBorder="1" applyAlignment="1">
      <alignment horizontal="center" vertical="center" wrapText="1"/>
    </xf>
    <xf numFmtId="0" fontId="2" fillId="8" borderId="77" xfId="1" applyFont="1" applyFill="1" applyBorder="1" applyAlignment="1">
      <alignment horizontal="center" vertical="center" wrapText="1"/>
    </xf>
    <xf numFmtId="0" fontId="2" fillId="8" borderId="23" xfId="1" applyFont="1" applyFill="1" applyBorder="1" applyAlignment="1">
      <alignment horizontal="center" vertical="center" wrapText="1"/>
    </xf>
    <xf numFmtId="0" fontId="2" fillId="8" borderId="20" xfId="1" applyFont="1" applyFill="1" applyBorder="1" applyAlignment="1">
      <alignment horizontal="center" vertical="center" wrapText="1"/>
    </xf>
    <xf numFmtId="0" fontId="2" fillId="0" borderId="34" xfId="1" applyFont="1" applyBorder="1" applyAlignment="1">
      <alignment horizontal="left" vertical="center"/>
    </xf>
    <xf numFmtId="0" fontId="2" fillId="0" borderId="33" xfId="1" applyFont="1" applyBorder="1" applyAlignment="1">
      <alignment horizontal="left" vertical="center"/>
    </xf>
    <xf numFmtId="0" fontId="2" fillId="0" borderId="32" xfId="1" applyFont="1" applyBorder="1" applyAlignment="1">
      <alignment horizontal="left" vertical="center"/>
    </xf>
    <xf numFmtId="0" fontId="2" fillId="0" borderId="29" xfId="1" applyFont="1" applyBorder="1" applyAlignment="1">
      <alignment horizontal="center" vertical="center"/>
    </xf>
    <xf numFmtId="0" fontId="2" fillId="0" borderId="28" xfId="1" applyFont="1" applyBorder="1" applyAlignment="1">
      <alignment horizontal="center" vertical="center"/>
    </xf>
    <xf numFmtId="0" fontId="2" fillId="8" borderId="21" xfId="1" applyFont="1" applyFill="1" applyBorder="1" applyAlignment="1">
      <alignment horizontal="center" vertical="center"/>
    </xf>
    <xf numFmtId="0" fontId="2" fillId="5" borderId="18" xfId="1" applyFont="1" applyFill="1" applyBorder="1" applyAlignment="1">
      <alignment horizontal="center" vertical="center"/>
    </xf>
    <xf numFmtId="0" fontId="2" fillId="5" borderId="17" xfId="1" applyFont="1" applyFill="1" applyBorder="1" applyAlignment="1">
      <alignment horizontal="center" vertical="center"/>
    </xf>
    <xf numFmtId="0" fontId="2" fillId="5" borderId="16" xfId="1" applyFont="1" applyFill="1" applyBorder="1" applyAlignment="1">
      <alignment horizontal="center" vertical="center"/>
    </xf>
    <xf numFmtId="0" fontId="2" fillId="8" borderId="7" xfId="1" applyFont="1" applyFill="1" applyBorder="1" applyAlignment="1">
      <alignment horizontal="center" vertical="center"/>
    </xf>
    <xf numFmtId="0" fontId="2" fillId="8" borderId="13" xfId="1" applyFont="1" applyFill="1" applyBorder="1" applyAlignment="1">
      <alignment horizontal="center" vertical="center"/>
    </xf>
    <xf numFmtId="0" fontId="7" fillId="0" borderId="26" xfId="0" applyFont="1" applyBorder="1" applyAlignment="1">
      <alignment horizontal="left" vertical="top" wrapText="1"/>
    </xf>
    <xf numFmtId="0" fontId="7" fillId="0" borderId="25" xfId="0" applyFont="1" applyBorder="1" applyAlignment="1">
      <alignment horizontal="left" vertical="top" wrapText="1"/>
    </xf>
    <xf numFmtId="0" fontId="7" fillId="0" borderId="19" xfId="0" applyFont="1" applyBorder="1" applyAlignment="1">
      <alignment horizontal="left" vertical="top" wrapText="1"/>
    </xf>
    <xf numFmtId="0" fontId="2" fillId="6" borderId="58" xfId="0" applyFont="1" applyFill="1" applyBorder="1" applyAlignment="1">
      <alignment horizontal="center" vertical="center"/>
    </xf>
    <xf numFmtId="0" fontId="2" fillId="6" borderId="56" xfId="0" applyFont="1" applyFill="1" applyBorder="1" applyAlignment="1">
      <alignment horizontal="center" vertical="center"/>
    </xf>
    <xf numFmtId="180" fontId="16" fillId="6" borderId="57" xfId="0" applyNumberFormat="1" applyFont="1" applyFill="1" applyBorder="1" applyAlignment="1">
      <alignment horizontal="left" vertical="center"/>
    </xf>
    <xf numFmtId="180" fontId="16" fillId="6" borderId="55" xfId="0" applyNumberFormat="1" applyFont="1" applyFill="1" applyBorder="1" applyAlignment="1">
      <alignment horizontal="left" vertical="center"/>
    </xf>
    <xf numFmtId="0" fontId="2" fillId="0" borderId="68" xfId="1" applyFont="1" applyBorder="1" applyAlignment="1">
      <alignment horizontal="left" vertical="center" wrapText="1"/>
    </xf>
    <xf numFmtId="0" fontId="2" fillId="0" borderId="66" xfId="1" applyFont="1" applyBorder="1" applyAlignment="1">
      <alignment horizontal="left" vertical="center" wrapText="1"/>
    </xf>
    <xf numFmtId="0" fontId="2" fillId="0" borderId="67" xfId="1" applyFont="1" applyBorder="1" applyAlignment="1">
      <alignment horizontal="left" vertical="center" wrapText="1"/>
    </xf>
    <xf numFmtId="180" fontId="2" fillId="0" borderId="62" xfId="1" applyNumberFormat="1" applyFont="1" applyBorder="1" applyAlignment="1">
      <alignment horizontal="left" vertical="center"/>
    </xf>
    <xf numFmtId="180" fontId="2" fillId="0" borderId="60" xfId="1" applyNumberFormat="1" applyFont="1" applyBorder="1" applyAlignment="1">
      <alignment horizontal="left" vertical="center"/>
    </xf>
    <xf numFmtId="0" fontId="2" fillId="0" borderId="70" xfId="1" applyFont="1" applyBorder="1" applyAlignment="1">
      <alignment horizontal="left" vertical="center" wrapText="1"/>
    </xf>
    <xf numFmtId="0" fontId="2" fillId="0" borderId="61" xfId="1" applyFont="1" applyBorder="1" applyAlignment="1">
      <alignment horizontal="left" vertical="center" wrapText="1"/>
    </xf>
    <xf numFmtId="0" fontId="2" fillId="0" borderId="69" xfId="1" applyFont="1" applyBorder="1" applyAlignment="1">
      <alignment horizontal="left" vertical="center" wrapText="1"/>
    </xf>
    <xf numFmtId="0" fontId="13" fillId="0" borderId="0" xfId="1" applyFont="1" applyAlignment="1">
      <alignment horizontal="left"/>
    </xf>
    <xf numFmtId="0" fontId="2" fillId="0" borderId="74" xfId="1" applyFont="1" applyBorder="1" applyAlignment="1">
      <alignment horizontal="left" vertical="center" wrapText="1"/>
    </xf>
    <xf numFmtId="0" fontId="2" fillId="0" borderId="38" xfId="1" applyFont="1" applyBorder="1" applyAlignment="1">
      <alignment horizontal="left" vertical="center" wrapText="1"/>
    </xf>
    <xf numFmtId="0" fontId="2" fillId="0" borderId="37" xfId="1" applyFont="1" applyBorder="1" applyAlignment="1">
      <alignment horizontal="left" vertical="center" wrapText="1"/>
    </xf>
    <xf numFmtId="180" fontId="2" fillId="0" borderId="72" xfId="1" applyNumberFormat="1" applyFont="1" applyBorder="1" applyAlignment="1">
      <alignment horizontal="left" vertical="center"/>
    </xf>
    <xf numFmtId="180" fontId="2" fillId="0" borderId="71" xfId="1" applyNumberFormat="1" applyFont="1" applyBorder="1" applyAlignment="1">
      <alignment horizontal="left" vertical="center"/>
    </xf>
    <xf numFmtId="0" fontId="2" fillId="8" borderId="59" xfId="1" applyFont="1" applyFill="1" applyBorder="1" applyAlignment="1">
      <alignment horizontal="center" vertical="center"/>
    </xf>
    <xf numFmtId="0" fontId="2" fillId="8" borderId="45" xfId="1" applyFont="1" applyFill="1" applyBorder="1" applyAlignment="1">
      <alignment horizontal="center" vertical="center"/>
    </xf>
    <xf numFmtId="0" fontId="2" fillId="8" borderId="58" xfId="1" applyFont="1" applyFill="1" applyBorder="1" applyAlignment="1">
      <alignment horizontal="center" vertical="center"/>
    </xf>
    <xf numFmtId="0" fontId="2" fillId="8" borderId="54" xfId="1" applyFont="1" applyFill="1" applyBorder="1" applyAlignment="1">
      <alignment horizontal="center" vertical="center"/>
    </xf>
    <xf numFmtId="0" fontId="2" fillId="8" borderId="40" xfId="1" applyFont="1" applyFill="1" applyBorder="1" applyAlignment="1">
      <alignment horizontal="center" vertical="center"/>
    </xf>
    <xf numFmtId="0" fontId="2" fillId="8" borderId="33" xfId="1" applyFont="1" applyFill="1" applyBorder="1" applyAlignment="1">
      <alignment horizontal="center" vertical="center"/>
    </xf>
    <xf numFmtId="0" fontId="2" fillId="8" borderId="34" xfId="1" applyFont="1" applyFill="1" applyBorder="1" applyAlignment="1">
      <alignment horizontal="center" vertical="center"/>
    </xf>
    <xf numFmtId="0" fontId="2" fillId="8" borderId="32" xfId="1" applyFont="1" applyFill="1" applyBorder="1" applyAlignment="1">
      <alignment horizontal="center" vertical="center"/>
    </xf>
    <xf numFmtId="0" fontId="2" fillId="8" borderId="24" xfId="1" applyFont="1" applyFill="1" applyBorder="1" applyAlignment="1">
      <alignment horizontal="center" vertical="center"/>
    </xf>
    <xf numFmtId="0" fontId="2" fillId="8" borderId="23" xfId="1" applyFont="1" applyFill="1" applyBorder="1" applyAlignment="1">
      <alignment horizontal="center" vertical="center"/>
    </xf>
    <xf numFmtId="0" fontId="2" fillId="0" borderId="43" xfId="1" applyFont="1" applyBorder="1" applyAlignment="1">
      <alignment horizontal="left" vertical="center"/>
    </xf>
    <xf numFmtId="0" fontId="2" fillId="0" borderId="77" xfId="1" applyFont="1" applyBorder="1" applyAlignment="1">
      <alignment horizontal="left" vertical="center"/>
    </xf>
    <xf numFmtId="0" fontId="2" fillId="0" borderId="76" xfId="1" applyFont="1" applyBorder="1" applyAlignment="1">
      <alignment horizontal="left" vertical="center"/>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36" xfId="1" applyFont="1" applyBorder="1" applyAlignment="1">
      <alignment horizontal="center" vertical="center"/>
    </xf>
  </cellXfs>
  <cellStyles count="3">
    <cellStyle name="標準" xfId="0" builtinId="0"/>
    <cellStyle name="標準 2" xfId="1" xr:uid="{00000000-0005-0000-0000-000001000000}"/>
    <cellStyle name="標準_(H18向け)案件見積（高齢者医療）_ポンチ絵用【K005b-02】詳細積算書_01-01_様式１～６・資料１～２" xfId="2" xr:uid="{00000000-0005-0000-0000-000002000000}"/>
  </cellStyles>
  <dxfs count="7">
    <dxf>
      <fill>
        <patternFill>
          <bgColor rgb="FF99CCFF"/>
        </patternFill>
      </fill>
    </dxf>
    <dxf>
      <fill>
        <patternFill>
          <bgColor rgb="FF99CCFF"/>
        </patternFill>
      </fill>
    </dxf>
    <dxf>
      <fill>
        <patternFill>
          <bgColor rgb="FF99CCFF"/>
        </patternFill>
      </fill>
    </dxf>
    <dxf>
      <fill>
        <patternFill patternType="solid">
          <bgColor theme="0"/>
        </patternFill>
      </fill>
    </dxf>
    <dxf>
      <font>
        <color rgb="FF9C0006"/>
      </font>
      <fill>
        <patternFill>
          <bgColor rgb="FFFFC7CE"/>
        </patternFill>
      </fill>
    </dxf>
    <dxf>
      <fill>
        <patternFill>
          <bgColor theme="7" tint="0.59996337778862885"/>
        </patternFill>
      </fill>
    </dxf>
    <dxf>
      <fill>
        <patternFill>
          <bgColor rgb="FF99CCFF"/>
        </patternFill>
      </fill>
    </dxf>
  </dxfs>
  <tableStyles count="0" defaultTableStyle="TableStyleMedium2" defaultPivotStyle="PivotStyleLight16"/>
  <colors>
    <mruColors>
      <color rgb="FFFF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374650</xdr:colOff>
          <xdr:row>8</xdr:row>
          <xdr:rowOff>228600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1111250</xdr:colOff>
          <xdr:row>8</xdr:row>
          <xdr:rowOff>0</xdr:rowOff>
        </xdr:from>
        <xdr:to>
          <xdr:col>3</xdr:col>
          <xdr:colOff>1485900</xdr:colOff>
          <xdr:row>8</xdr:row>
          <xdr:rowOff>228600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2768600</xdr:colOff>
          <xdr:row>8</xdr:row>
          <xdr:rowOff>6350</xdr:rowOff>
        </xdr:from>
        <xdr:to>
          <xdr:col>4</xdr:col>
          <xdr:colOff>82550</xdr:colOff>
          <xdr:row>9</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8</xdr:row>
          <xdr:rowOff>0</xdr:rowOff>
        </xdr:from>
        <xdr:to>
          <xdr:col>8</xdr:col>
          <xdr:colOff>419100</xdr:colOff>
          <xdr:row>8</xdr:row>
          <xdr:rowOff>228600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8</xdr:row>
          <xdr:rowOff>0</xdr:rowOff>
        </xdr:from>
        <xdr:to>
          <xdr:col>7</xdr:col>
          <xdr:colOff>419100</xdr:colOff>
          <xdr:row>8</xdr:row>
          <xdr:rowOff>228600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6350</xdr:rowOff>
        </xdr:from>
        <xdr:to>
          <xdr:col>5</xdr:col>
          <xdr:colOff>387350</xdr:colOff>
          <xdr:row>9</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374650</xdr:colOff>
          <xdr:row>8</xdr:row>
          <xdr:rowOff>228600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1111250</xdr:colOff>
          <xdr:row>8</xdr:row>
          <xdr:rowOff>0</xdr:rowOff>
        </xdr:from>
        <xdr:to>
          <xdr:col>3</xdr:col>
          <xdr:colOff>1485900</xdr:colOff>
          <xdr:row>8</xdr:row>
          <xdr:rowOff>228600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2768600</xdr:colOff>
          <xdr:row>8</xdr:row>
          <xdr:rowOff>6350</xdr:rowOff>
        </xdr:from>
        <xdr:to>
          <xdr:col>4</xdr:col>
          <xdr:colOff>82550</xdr:colOff>
          <xdr:row>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8</xdr:row>
          <xdr:rowOff>0</xdr:rowOff>
        </xdr:from>
        <xdr:to>
          <xdr:col>8</xdr:col>
          <xdr:colOff>419100</xdr:colOff>
          <xdr:row>8</xdr:row>
          <xdr:rowOff>228600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8</xdr:row>
          <xdr:rowOff>0</xdr:rowOff>
        </xdr:from>
        <xdr:to>
          <xdr:col>7</xdr:col>
          <xdr:colOff>419100</xdr:colOff>
          <xdr:row>8</xdr:row>
          <xdr:rowOff>228600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6350</xdr:rowOff>
        </xdr:from>
        <xdr:to>
          <xdr:col>5</xdr:col>
          <xdr:colOff>387350</xdr:colOff>
          <xdr:row>9</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374650</xdr:colOff>
          <xdr:row>8</xdr:row>
          <xdr:rowOff>228600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1111250</xdr:colOff>
          <xdr:row>8</xdr:row>
          <xdr:rowOff>0</xdr:rowOff>
        </xdr:from>
        <xdr:to>
          <xdr:col>3</xdr:col>
          <xdr:colOff>1485900</xdr:colOff>
          <xdr:row>8</xdr:row>
          <xdr:rowOff>228600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2768600</xdr:colOff>
          <xdr:row>8</xdr:row>
          <xdr:rowOff>6350</xdr:rowOff>
        </xdr:from>
        <xdr:to>
          <xdr:col>4</xdr:col>
          <xdr:colOff>82550</xdr:colOff>
          <xdr:row>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8</xdr:row>
          <xdr:rowOff>0</xdr:rowOff>
        </xdr:from>
        <xdr:to>
          <xdr:col>8</xdr:col>
          <xdr:colOff>419100</xdr:colOff>
          <xdr:row>8</xdr:row>
          <xdr:rowOff>228600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8</xdr:row>
          <xdr:rowOff>0</xdr:rowOff>
        </xdr:from>
        <xdr:to>
          <xdr:col>7</xdr:col>
          <xdr:colOff>419100</xdr:colOff>
          <xdr:row>8</xdr:row>
          <xdr:rowOff>228600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6350</xdr:rowOff>
        </xdr:from>
        <xdr:to>
          <xdr:col>5</xdr:col>
          <xdr:colOff>387350</xdr:colOff>
          <xdr:row>9</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8</xdr:row>
          <xdr:rowOff>0</xdr:rowOff>
        </xdr:from>
        <xdr:to>
          <xdr:col>7</xdr:col>
          <xdr:colOff>419100</xdr:colOff>
          <xdr:row>8</xdr:row>
          <xdr:rowOff>228600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xdr:colOff>
          <xdr:row>8</xdr:row>
          <xdr:rowOff>0</xdr:rowOff>
        </xdr:from>
        <xdr:to>
          <xdr:col>9</xdr:col>
          <xdr:colOff>419100</xdr:colOff>
          <xdr:row>8</xdr:row>
          <xdr:rowOff>228600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8</xdr:row>
          <xdr:rowOff>0</xdr:rowOff>
        </xdr:from>
        <xdr:to>
          <xdr:col>8</xdr:col>
          <xdr:colOff>419100</xdr:colOff>
          <xdr:row>8</xdr:row>
          <xdr:rowOff>228600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8</xdr:row>
          <xdr:rowOff>0</xdr:rowOff>
        </xdr:from>
        <xdr:to>
          <xdr:col>7</xdr:col>
          <xdr:colOff>419100</xdr:colOff>
          <xdr:row>8</xdr:row>
          <xdr:rowOff>228600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xdr:colOff>
          <xdr:row>8</xdr:row>
          <xdr:rowOff>0</xdr:rowOff>
        </xdr:from>
        <xdr:to>
          <xdr:col>9</xdr:col>
          <xdr:colOff>419100</xdr:colOff>
          <xdr:row>8</xdr:row>
          <xdr:rowOff>228600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8</xdr:row>
          <xdr:rowOff>0</xdr:rowOff>
        </xdr:from>
        <xdr:to>
          <xdr:col>8</xdr:col>
          <xdr:colOff>419100</xdr:colOff>
          <xdr:row>8</xdr:row>
          <xdr:rowOff>228600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8</xdr:row>
          <xdr:rowOff>0</xdr:rowOff>
        </xdr:from>
        <xdr:to>
          <xdr:col>7</xdr:col>
          <xdr:colOff>419100</xdr:colOff>
          <xdr:row>8</xdr:row>
          <xdr:rowOff>228600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xdr:colOff>
          <xdr:row>8</xdr:row>
          <xdr:rowOff>0</xdr:rowOff>
        </xdr:from>
        <xdr:to>
          <xdr:col>9</xdr:col>
          <xdr:colOff>419100</xdr:colOff>
          <xdr:row>8</xdr:row>
          <xdr:rowOff>228600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8</xdr:row>
          <xdr:rowOff>0</xdr:rowOff>
        </xdr:from>
        <xdr:to>
          <xdr:col>8</xdr:col>
          <xdr:colOff>419100</xdr:colOff>
          <xdr:row>8</xdr:row>
          <xdr:rowOff>228600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1104900</xdr:colOff>
          <xdr:row>8</xdr:row>
          <xdr:rowOff>6350</xdr:rowOff>
        </xdr:from>
        <xdr:to>
          <xdr:col>11</xdr:col>
          <xdr:colOff>82550</xdr:colOff>
          <xdr:row>9</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bp-server\&#23665;&#26412;&#65325;\3&#21942;_&#25991;&#26360;\&#9679;&#12489;&#12467;&#12514;&#26032;&#35215;&#38283;&#25299;&#29366;&#27841;\&#9679;mpurse&#25552;&#26696;_02_0415\&#65301;&#65293;&#65298;&#65288;&#31532;&#65296;&#65294;&#65303;&#29256;&#65289;&#21069;&#24029;2k11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esa1c101683216\&#35211;&#31309;&#12418;&#12426;\&#20837;&#28580;\&#21488;&#26481;&#21306;\&#36001;&#21209;&#20250;&#35336;\&#25552;&#26696;&#35211;&#31309;\&#65331;&#65317;\&#20840;&#20307;&#35211;&#31309;20010926\WINDOWS\TEMP\aldir0\My%20Documents\&#27494;&#34101;&#37326;&#24066;\98save\My%20Documents&#26087;\&#27292;&#21407;&#26449;&#36027;&#29992;\&#27292;&#21407;&#26449;&#36027;&#29992;\&#27292;&#21407;&#26449;&#36027;&#29992;\&#27292;&#21407;&#26449;\&#22810;&#25705;&#24066;\HAYASHI\MASTER\IPR_5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ts-g\user\@&#25991;&#26360;&#35211;&#31309;\H9&#24180;&#24230;\&#24773;&#31649;\&#22519;&#34892;&#38306;&#36899;\&#21009;&#20107;\N&#21009;&#201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sabu\NX7000\S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esa1c101683216\&#25552;&#26696;&#36039;&#26009;\Program%20Files\Aisoft\DiskX_Zip\Temp\PUB\TOBI\SERE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esa1c101683216\&#25552;&#26696;&#36039;&#26009;\Program%20Files\Aisoft\DiskX_Zip\Temp\Master%20Sheet\Prototype\&#20844;&#38283;&#22411;&#30058;DB&#21270;091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ccom1pedpc68\NXConf\Documents%20and%20Settings\okada\My%20Documents\KSD&#38306;&#36899;\&#27425;&#26399;&#12471;&#12473;&#38306;&#20418;\&#12362;&#20516;&#27573;\FILE001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sa1c101683216\&#35211;&#31309;&#12418;&#12426;\&#20837;&#28580;\&#21488;&#26481;&#21306;\&#36001;&#21209;&#20250;&#35336;\&#25552;&#26696;&#35211;&#31309;\&#65331;&#65317;\&#20840;&#20307;&#35211;&#31309;20010926\WINDOWS\TEMP\aldir0\6-23&#65324;&#65313;&#65326;&#24037;&#20107;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abu\NX7000\eiger3\EIGER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TTT.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APPMAKER.XLT"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sabu\NX7000\EIGER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SIE\eiger3\BackUp\NX7000\S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tux-es1\uxssd\My%20Documents\&#35069;&#21697;&#36039;&#26009;\&#65317;&#65368;&#65360;&#65362;&#65349;&#65363;&#65363;&#65301;&#65304;&#65296;&#65296;\rack\rackbuild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SIE\EG3\beta10\NXMODU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新サ（履歴）_SO"/>
      <sheetName val="改善（履歴）_SO"/>
      <sheetName val="新サ_SO1101"/>
      <sheetName val="改善_SO1101"/>
    </sheetNames>
    <sheetDataSet>
      <sheetData sheetId="0"/>
      <sheetData sheetId="1"/>
      <sheetData sheetId="2"/>
      <sheetData sheetId="3"/>
      <sheetData sheetId="4" refreshError="1">
        <row r="8">
          <cell r="J8" t="str">
            <v>●</v>
          </cell>
        </row>
        <row r="20">
          <cell r="J20" t="str">
            <v>●</v>
          </cell>
        </row>
        <row r="30">
          <cell r="J30" t="str">
            <v>●</v>
          </cell>
        </row>
        <row r="41">
          <cell r="J41" t="str">
            <v>●</v>
          </cell>
        </row>
        <row r="54">
          <cell r="J54" t="str">
            <v>●</v>
          </cell>
        </row>
        <row r="58">
          <cell r="J58" t="str">
            <v>●</v>
          </cell>
        </row>
        <row r="63">
          <cell r="J63" t="str">
            <v>●</v>
          </cell>
        </row>
        <row r="75">
          <cell r="J75" t="str">
            <v>●</v>
          </cell>
        </row>
        <row r="103">
          <cell r="J103" t="str">
            <v>●</v>
          </cell>
        </row>
        <row r="113">
          <cell r="J113" t="str">
            <v>●</v>
          </cell>
        </row>
        <row r="116">
          <cell r="J116" t="str">
            <v>●</v>
          </cell>
        </row>
        <row r="131">
          <cell r="J131" t="str">
            <v>●</v>
          </cell>
        </row>
        <row r="135">
          <cell r="J135" t="str">
            <v>●</v>
          </cell>
        </row>
        <row r="140">
          <cell r="J140" t="str">
            <v>●</v>
          </cell>
        </row>
        <row r="154">
          <cell r="J154" t="str">
            <v>●</v>
          </cell>
        </row>
        <row r="161">
          <cell r="J161" t="str">
            <v>●</v>
          </cell>
        </row>
        <row r="166">
          <cell r="J166" t="str">
            <v>●</v>
          </cell>
        </row>
        <row r="180">
          <cell r="J180" t="str">
            <v>●</v>
          </cell>
        </row>
        <row r="183">
          <cell r="J183" t="str">
            <v>●</v>
          </cell>
        </row>
        <row r="198">
          <cell r="J198" t="str">
            <v>●</v>
          </cell>
        </row>
        <row r="203">
          <cell r="J203" t="str">
            <v>●</v>
          </cell>
        </row>
        <row r="209">
          <cell r="J209" t="str">
            <v>●</v>
          </cell>
        </row>
        <row r="213">
          <cell r="J213" t="str">
            <v>●</v>
          </cell>
        </row>
        <row r="218">
          <cell r="J218" t="str">
            <v>●</v>
          </cell>
        </row>
        <row r="227">
          <cell r="J227" t="str">
            <v>●</v>
          </cell>
        </row>
        <row r="236">
          <cell r="J236" t="str">
            <v>●</v>
          </cell>
        </row>
        <row r="243">
          <cell r="J243" t="str">
            <v>●</v>
          </cell>
        </row>
        <row r="247">
          <cell r="J247" t="str">
            <v>●</v>
          </cell>
        </row>
        <row r="260">
          <cell r="J260" t="str">
            <v>●</v>
          </cell>
        </row>
        <row r="265">
          <cell r="J265" t="str">
            <v>●</v>
          </cell>
        </row>
        <row r="270">
          <cell r="J270" t="str">
            <v>●</v>
          </cell>
        </row>
        <row r="276">
          <cell r="J276" t="str">
            <v>●</v>
          </cell>
        </row>
        <row r="282">
          <cell r="J282" t="str">
            <v>●</v>
          </cell>
        </row>
        <row r="289">
          <cell r="J289" t="str">
            <v>●</v>
          </cell>
        </row>
        <row r="294">
          <cell r="J294" t="str">
            <v>●</v>
          </cell>
        </row>
        <row r="298">
          <cell r="J298" t="str">
            <v>●</v>
          </cell>
        </row>
        <row r="318">
          <cell r="J318" t="str">
            <v>●</v>
          </cell>
        </row>
        <row r="324">
          <cell r="J324" t="str">
            <v>●</v>
          </cell>
        </row>
        <row r="333">
          <cell r="J333" t="str">
            <v>●</v>
          </cell>
        </row>
        <row r="340">
          <cell r="J340" t="str">
            <v>●</v>
          </cell>
        </row>
        <row r="343">
          <cell r="J343" t="str">
            <v>●</v>
          </cell>
        </row>
        <row r="350">
          <cell r="J350" t="str">
            <v>●</v>
          </cell>
        </row>
        <row r="370">
          <cell r="J370" t="str">
            <v>●</v>
          </cell>
        </row>
        <row r="376">
          <cell r="J376" t="str">
            <v>●</v>
          </cell>
        </row>
        <row r="379">
          <cell r="J379" t="str">
            <v>●</v>
          </cell>
        </row>
        <row r="401">
          <cell r="J401" t="str">
            <v>●</v>
          </cell>
        </row>
        <row r="416">
          <cell r="J416" t="str">
            <v>●</v>
          </cell>
        </row>
        <row r="421">
          <cell r="J421" t="str">
            <v>●</v>
          </cell>
        </row>
        <row r="485">
          <cell r="J485" t="str">
            <v>●</v>
          </cell>
        </row>
        <row r="499">
          <cell r="J499" t="str">
            <v>●</v>
          </cell>
        </row>
        <row r="504">
          <cell r="J504" t="str">
            <v>●</v>
          </cell>
        </row>
        <row r="543">
          <cell r="J543" t="str">
            <v>●</v>
          </cell>
        </row>
        <row r="549">
          <cell r="J549" t="str">
            <v>●</v>
          </cell>
        </row>
        <row r="554">
          <cell r="J554" t="str">
            <v>●</v>
          </cell>
        </row>
        <row r="562">
          <cell r="J562" t="str">
            <v>●</v>
          </cell>
        </row>
        <row r="565">
          <cell r="J565" t="str">
            <v>●</v>
          </cell>
        </row>
        <row r="568">
          <cell r="J568" t="str">
            <v>●</v>
          </cell>
        </row>
        <row r="575">
          <cell r="J575" t="str">
            <v>●</v>
          </cell>
        </row>
        <row r="580">
          <cell r="J580" t="str">
            <v>●</v>
          </cell>
        </row>
        <row r="589">
          <cell r="J589" t="str">
            <v>●</v>
          </cell>
        </row>
        <row r="600">
          <cell r="J600" t="str">
            <v>●</v>
          </cell>
        </row>
        <row r="610">
          <cell r="J610" t="str">
            <v>●</v>
          </cell>
        </row>
        <row r="618">
          <cell r="J618" t="str">
            <v>●</v>
          </cell>
        </row>
        <row r="621">
          <cell r="J621" t="str">
            <v>●</v>
          </cell>
        </row>
        <row r="624">
          <cell r="J624" t="str">
            <v>●</v>
          </cell>
        </row>
        <row r="631">
          <cell r="J631" t="str">
            <v>●</v>
          </cell>
        </row>
        <row r="636">
          <cell r="J636" t="str">
            <v>●</v>
          </cell>
        </row>
        <row r="642">
          <cell r="J642" t="str">
            <v>●</v>
          </cell>
        </row>
        <row r="645">
          <cell r="J645" t="str">
            <v>●</v>
          </cell>
        </row>
        <row r="658">
          <cell r="J658" t="str">
            <v>●</v>
          </cell>
        </row>
        <row r="663">
          <cell r="J663" t="str">
            <v>●</v>
          </cell>
        </row>
        <row r="670">
          <cell r="J670" t="str">
            <v>●</v>
          </cell>
        </row>
        <row r="679">
          <cell r="J679" t="str">
            <v>●</v>
          </cell>
        </row>
        <row r="682">
          <cell r="J682" t="str">
            <v>●</v>
          </cell>
        </row>
        <row r="684">
          <cell r="J684" t="str">
            <v>●</v>
          </cell>
        </row>
        <row r="686">
          <cell r="J686" t="str">
            <v>●</v>
          </cell>
        </row>
        <row r="689">
          <cell r="J689" t="str">
            <v>●</v>
          </cell>
        </row>
        <row r="693">
          <cell r="J693" t="str">
            <v>●</v>
          </cell>
        </row>
        <row r="696">
          <cell r="J696" t="str">
            <v>●</v>
          </cell>
        </row>
        <row r="700">
          <cell r="J700" t="str">
            <v>●</v>
          </cell>
        </row>
        <row r="703">
          <cell r="J703" t="str">
            <v>●</v>
          </cell>
        </row>
        <row r="708">
          <cell r="J708" t="str">
            <v>●</v>
          </cell>
        </row>
        <row r="719">
          <cell r="J719" t="str">
            <v>●</v>
          </cell>
        </row>
        <row r="730">
          <cell r="J730" t="str">
            <v>●</v>
          </cell>
        </row>
        <row r="742">
          <cell r="J742" t="str">
            <v>●</v>
          </cell>
        </row>
        <row r="746">
          <cell r="J746" t="str">
            <v>●</v>
          </cell>
        </row>
        <row r="754">
          <cell r="J754" t="str">
            <v>●</v>
          </cell>
        </row>
        <row r="763">
          <cell r="J763" t="str">
            <v>●</v>
          </cell>
        </row>
        <row r="767">
          <cell r="J767" t="str">
            <v>●</v>
          </cell>
        </row>
        <row r="771">
          <cell r="J771" t="str">
            <v>●</v>
          </cell>
        </row>
        <row r="784">
          <cell r="J784" t="str">
            <v>●</v>
          </cell>
        </row>
        <row r="789">
          <cell r="J789" t="str">
            <v>●</v>
          </cell>
        </row>
        <row r="794">
          <cell r="J794" t="str">
            <v>●</v>
          </cell>
        </row>
        <row r="810">
          <cell r="J810" t="str">
            <v>●</v>
          </cell>
        </row>
        <row r="825">
          <cell r="J825" t="str">
            <v>●</v>
          </cell>
        </row>
        <row r="828">
          <cell r="J828" t="str">
            <v>●</v>
          </cell>
        </row>
        <row r="832">
          <cell r="J832" t="str">
            <v>●</v>
          </cell>
        </row>
        <row r="838">
          <cell r="J838" t="str">
            <v>●</v>
          </cell>
        </row>
        <row r="843">
          <cell r="J843" t="str">
            <v>●</v>
          </cell>
        </row>
        <row r="845">
          <cell r="J845" t="str">
            <v>●</v>
          </cell>
        </row>
        <row r="853">
          <cell r="J853" t="str">
            <v>●</v>
          </cell>
        </row>
        <row r="856">
          <cell r="J856" t="str">
            <v>●</v>
          </cell>
        </row>
        <row r="869">
          <cell r="J869" t="str">
            <v>●</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_51"/>
    </sheetNames>
    <definedNames>
      <definedName name="印刷"/>
      <definedName name="機種選択に戻る"/>
      <definedName name="仕切価格表示"/>
      <definedName name="標準価格表示"/>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刑事"/>
      <sheetName val="【文書番号　SYSCD-000219】更新履歴"/>
      <sheetName val="表紙"/>
      <sheetName val="報告資料"/>
      <sheetName val="作業チェック用シート"/>
      <sheetName val="作業前後チェックシート"/>
      <sheetName val="作業手順書"/>
      <sheetName val="作業手順書(原紙)"/>
      <sheetName val="パスワード設定手順(IBM)"/>
      <sheetName val="戻し手順書"/>
      <sheetName val="作業チェック用シート(使用例2)"/>
      <sheetName val="報告資料 (使用例)"/>
      <sheetName val="プロセス（課税明細書）"/>
    </sheetNames>
    <definedNames>
      <definedName name="Record1"/>
      <definedName name="Record3"/>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7"/>
    </sheetNames>
    <definedNames>
      <definedName name="SEIHIN_Mod.codeInClose_Click"/>
      <definedName name="SEIHIN_Mod.CodeInList1_Change"/>
      <definedName name="SEIHIN_Mod.CodeInList2_Change"/>
      <definedName name="SEIHIN_Mod.CodeInList3_Change"/>
      <definedName name="SEIHIN_Mod.CodeInSet_Click"/>
      <definedName name="SEIHIN_Mod.CodeSch_Click"/>
      <definedName name="SEIHIN_Mod.edit1_Change"/>
      <definedName name="SEIHIN_Mod.Edit22_Change"/>
      <definedName name="SEIHIN_Mod.spinSuu_Change"/>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EC"/>
    </sheetNames>
    <definedNames>
      <definedName name="メニュー"/>
      <definedName name="検索"/>
      <definedName name="再検索"/>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公開型番DB化0917"/>
    </sheetNames>
    <definedNames>
      <definedName name="会社選択"/>
      <definedName name="会社選択ダイアログ表示"/>
      <definedName name="対応OS選択"/>
      <definedName name="対応OS選択ダイアログ表示"/>
      <definedName name="対応システム選択"/>
      <definedName name="対応システム選択ダイアログ表示"/>
      <definedName name="媒体種別選択"/>
      <definedName name="媒体種別選択ダイアログ表示"/>
    </defined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月額費用"/>
      <sheetName val="機器総括表"/>
      <sheetName val="ＳＥ費"/>
      <sheetName val="諸経費"/>
      <sheetName val="①業務ｻｰﾊﾞ(旧）"/>
      <sheetName val="①業務ｻｰﾊﾞ(改)"/>
      <sheetName val="②開発ｻｰﾊﾞ"/>
      <sheetName val="④ＰＲ&amp;ＢＵ＆ＧＷｻｰﾊﾞ"/>
      <sheetName val="⑤業務端末(改)"/>
      <sheetName val="⑤業務端末（後出し改）"/>
      <sheetName val="その他追加分"/>
      <sheetName val="⑥資源管理ｻｰﾊﾞ"/>
      <sheetName val="⑦資源配信端末"/>
      <sheetName val="⑧ﾈｯﾄﾜｰｸ"/>
      <sheetName val="コンソール"/>
      <sheetName val="⑨FAX制御PC"/>
      <sheetName val="3-⑧入退出管理用機器"/>
      <sheetName val="3-⑩災害時用サーバ"/>
      <sheetName val="3-⑩見積条件"/>
      <sheetName val="表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詳細・製造"/>
      <sheetName val="損益関係"/>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23ＬＡＮ工事00"/>
    </sheetNames>
    <definedNames>
      <definedName name="AddPage"/>
      <definedName name="NowDate"/>
      <definedName name="SheetPrint"/>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IGER3"/>
    </sheetNames>
    <definedNames>
      <definedName name="btnCls_Click"/>
      <definedName name="btnOk_Click"/>
      <definedName name="edtAuthor_Change"/>
      <definedName name="edtSaetu_Change"/>
      <definedName name="edtSyonin_Change"/>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TT"/>
      <sheetName val="選択肢一覧(非表示)"/>
      <sheetName val="DIVISION"/>
      <sheetName val="取引先"/>
      <sheetName val="データ確認"/>
      <sheetName val="組織"/>
      <sheetName val="パターン"/>
    </sheetNames>
    <definedNames>
      <definedName name="cmdSetSlipOK_Click" refersTo="#REF!"/>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MAKER"/>
      <sheetName val="APPMAKER.XLT"/>
      <sheetName val="Site &amp; Contact"/>
    </sheetNames>
    <definedNames>
      <definedName name="cmdWho_Click"/>
      <definedName name="modAbout.Dialog_Show"/>
    </defined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製品入力_Dia"/>
      <sheetName val="対応表"/>
      <sheetName val="環境ファイルライブラリ"/>
      <sheetName val="作成者名ライブラリ"/>
      <sheetName val="配布先ライブラリ"/>
      <sheetName val="フォルダ設定"/>
      <sheetName val="環境設定"/>
      <sheetName val="AUTHOR設定"/>
      <sheetName val="配布先設定"/>
      <sheetName val="モデル"/>
      <sheetName val="CLOSE_DIA"/>
      <sheetName val="指示書削除"/>
      <sheetName val="OPEN_DIA"/>
      <sheetName val="VERSION"/>
      <sheetName val="定数宣言"/>
      <sheetName val="EIGER3"/>
    </sheetNames>
    <definedNames>
      <definedName name="codeInClose_Click" refersTo="#REF!" sheetId="0"/>
      <definedName name="CodeInList1_Change" refersTo="#REF!" sheetId="0"/>
      <definedName name="CodeInList2_Change" refersTo="#REF!" sheetId="0"/>
      <definedName name="CodeInList3_Change" refersTo="#REF!"/>
      <definedName name="CodeInSet_Click" refersTo="#REF!" sheetId="0"/>
      <definedName name="Edit22_Change" refersTo="#REF!"/>
      <definedName name="製品入力_Mod.CodeSch_Click" refersTo="#REF!" sheetId="0"/>
      <definedName name="製品入力_Mod.edit1_Change" refersTo="#REF!" sheetId="0"/>
      <definedName name="製品入力_Mod.spinSuu_Change" refersTo="#REF!" sheetId="0"/>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7"/>
      <sheetName val="製品入力_Dia"/>
    </sheetNames>
    <definedNames>
      <definedName name="CodeSch_Click" refersTo="#REF!"/>
      <definedName name="edit1_Change" refersTo="#REF!"/>
      <definedName name="spinSuu_Change" refersTo="#REF!"/>
    </defined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機器リスト"/>
      <sheetName val="詳細"/>
      <sheetName val="ルール表"/>
    </sheetNames>
    <sheetDataSet>
      <sheetData sheetId="0" refreshError="1"/>
      <sheetData sheetId="1" refreshError="1"/>
      <sheetData sheetId="2" refreshError="1"/>
      <sheetData sheetId="3" refreshError="1">
        <row r="3">
          <cell r="A3" t="str">
            <v>N8500-375</v>
          </cell>
          <cell r="B3" t="str">
            <v>Express5800/120Lc-R(Ⅲ/500)</v>
          </cell>
          <cell r="C3" t="str">
            <v>SV</v>
          </cell>
          <cell r="D3">
            <v>5</v>
          </cell>
          <cell r="E3">
            <v>29</v>
          </cell>
          <cell r="G3">
            <v>290</v>
          </cell>
          <cell r="H3">
            <v>276</v>
          </cell>
          <cell r="R3">
            <v>688000</v>
          </cell>
          <cell r="AC3">
            <v>65.599999999999994</v>
          </cell>
        </row>
        <row r="4">
          <cell r="A4" t="str">
            <v>N8500-376</v>
          </cell>
          <cell r="B4" t="str">
            <v>Express5800/120Ra2(Ⅲ/500)</v>
          </cell>
          <cell r="C4" t="str">
            <v>SV</v>
          </cell>
          <cell r="D4">
            <v>2</v>
          </cell>
          <cell r="E4">
            <v>18</v>
          </cell>
          <cell r="G4">
            <v>400</v>
          </cell>
          <cell r="H4">
            <v>390</v>
          </cell>
          <cell r="R4">
            <v>810000</v>
          </cell>
          <cell r="AC4">
            <v>60.8</v>
          </cell>
        </row>
        <row r="5">
          <cell r="A5" t="str">
            <v>N8500-431A</v>
          </cell>
          <cell r="B5" t="str">
            <v>Express5800/120Ld(III/600EB(256))</v>
          </cell>
          <cell r="C5" t="str">
            <v>SV</v>
          </cell>
          <cell r="D5">
            <v>5</v>
          </cell>
          <cell r="E5">
            <v>24</v>
          </cell>
          <cell r="G5">
            <v>330</v>
          </cell>
          <cell r="H5">
            <v>274</v>
          </cell>
          <cell r="R5">
            <v>548000</v>
          </cell>
          <cell r="AC5">
            <v>65.599999999999994</v>
          </cell>
          <cell r="AG5" t="str">
            <v>N8543-26</v>
          </cell>
        </row>
        <row r="6">
          <cell r="A6" t="str">
            <v>N8500-434</v>
          </cell>
          <cell r="B6" t="str">
            <v>Express5800/120Ld-R(Ⅲ/533)</v>
          </cell>
          <cell r="C6" t="str">
            <v>SV</v>
          </cell>
          <cell r="D6">
            <v>5</v>
          </cell>
          <cell r="E6">
            <v>32</v>
          </cell>
          <cell r="G6">
            <v>330</v>
          </cell>
          <cell r="H6">
            <v>320</v>
          </cell>
          <cell r="R6">
            <v>758000</v>
          </cell>
          <cell r="AC6">
            <v>65.599999999999994</v>
          </cell>
        </row>
        <row r="7">
          <cell r="A7" t="str">
            <v>N8500-434A</v>
          </cell>
          <cell r="B7" t="str">
            <v>Express5800/120Ld-R(III/533EB(256))</v>
          </cell>
          <cell r="C7" t="str">
            <v>SV</v>
          </cell>
          <cell r="D7">
            <v>5</v>
          </cell>
          <cell r="E7">
            <v>24</v>
          </cell>
          <cell r="G7">
            <v>330</v>
          </cell>
          <cell r="H7">
            <v>274</v>
          </cell>
          <cell r="R7">
            <v>758000</v>
          </cell>
          <cell r="AC7">
            <v>65.599999999999994</v>
          </cell>
        </row>
        <row r="8">
          <cell r="A8" t="str">
            <v>N8500-435</v>
          </cell>
          <cell r="B8" t="str">
            <v>Express5800/120Ld-R(Ⅲ/600)</v>
          </cell>
          <cell r="C8" t="str">
            <v>SV</v>
          </cell>
          <cell r="D8">
            <v>5</v>
          </cell>
          <cell r="E8">
            <v>32</v>
          </cell>
          <cell r="G8">
            <v>330</v>
          </cell>
          <cell r="H8">
            <v>320</v>
          </cell>
          <cell r="R8">
            <v>828000</v>
          </cell>
          <cell r="AC8">
            <v>65.599999999999994</v>
          </cell>
        </row>
        <row r="9">
          <cell r="A9" t="str">
            <v>N8500-435A</v>
          </cell>
          <cell r="B9" t="str">
            <v>Express5800/120Ld-R(III/600EB(256))</v>
          </cell>
          <cell r="C9" t="str">
            <v>SV</v>
          </cell>
          <cell r="D9">
            <v>5</v>
          </cell>
          <cell r="E9">
            <v>24</v>
          </cell>
          <cell r="G9">
            <v>330</v>
          </cell>
          <cell r="H9">
            <v>274</v>
          </cell>
          <cell r="R9">
            <v>828000</v>
          </cell>
          <cell r="AC9">
            <v>65.599999999999994</v>
          </cell>
        </row>
        <row r="10">
          <cell r="A10" t="str">
            <v>N8500-436A</v>
          </cell>
          <cell r="B10" t="str">
            <v>Express5800/120Mc(III-X/600(256))</v>
          </cell>
          <cell r="C10" t="str">
            <v>SV</v>
          </cell>
          <cell r="D10">
            <v>5</v>
          </cell>
          <cell r="E10">
            <v>26</v>
          </cell>
          <cell r="G10">
            <v>360</v>
          </cell>
          <cell r="H10">
            <v>300</v>
          </cell>
          <cell r="R10">
            <v>848000</v>
          </cell>
          <cell r="AC10">
            <v>65.599999999999994</v>
          </cell>
          <cell r="AG10" t="str">
            <v>N8543-26</v>
          </cell>
        </row>
        <row r="11">
          <cell r="A11" t="str">
            <v>N8500-437</v>
          </cell>
          <cell r="B11" t="str">
            <v>Express5800/120Mc(III-X/600(256)-25AWS)</v>
          </cell>
          <cell r="C11" t="str">
            <v>SV</v>
          </cell>
          <cell r="D11">
            <v>5</v>
          </cell>
          <cell r="E11">
            <v>26</v>
          </cell>
          <cell r="G11">
            <v>360</v>
          </cell>
          <cell r="H11">
            <v>300</v>
          </cell>
          <cell r="R11">
            <v>1268000</v>
          </cell>
          <cell r="AC11">
            <v>65.599999999999994</v>
          </cell>
          <cell r="AG11" t="str">
            <v>N8543-26</v>
          </cell>
        </row>
        <row r="12">
          <cell r="A12" t="str">
            <v>N8500-438</v>
          </cell>
          <cell r="B12" t="str">
            <v>Express5800/120Mc(III-X/600(256)-25AWE)</v>
          </cell>
          <cell r="C12" t="str">
            <v>SV</v>
          </cell>
          <cell r="D12">
            <v>5</v>
          </cell>
          <cell r="E12">
            <v>26</v>
          </cell>
          <cell r="G12">
            <v>360</v>
          </cell>
          <cell r="H12">
            <v>300</v>
          </cell>
          <cell r="R12">
            <v>1268000</v>
          </cell>
          <cell r="AC12">
            <v>65.599999999999994</v>
          </cell>
          <cell r="AG12" t="str">
            <v>N8543-26</v>
          </cell>
        </row>
        <row r="13">
          <cell r="A13" t="str">
            <v>N8500-443</v>
          </cell>
          <cell r="B13" t="str">
            <v>Express5800/120Mc(III-X/733(256)-25AWS)</v>
          </cell>
          <cell r="C13" t="str">
            <v>SV</v>
          </cell>
          <cell r="D13">
            <v>5</v>
          </cell>
          <cell r="E13">
            <v>26</v>
          </cell>
          <cell r="G13">
            <v>360</v>
          </cell>
          <cell r="H13">
            <v>300</v>
          </cell>
          <cell r="R13">
            <v>1368000</v>
          </cell>
          <cell r="AC13">
            <v>65.599999999999994</v>
          </cell>
          <cell r="AG13" t="str">
            <v>N8543-26</v>
          </cell>
        </row>
        <row r="14">
          <cell r="A14" t="str">
            <v>N8500-448</v>
          </cell>
          <cell r="B14" t="str">
            <v>Express5800/120Mc-R(Ⅲ-X/733)</v>
          </cell>
          <cell r="C14" t="str">
            <v>SV</v>
          </cell>
          <cell r="D14">
            <v>5</v>
          </cell>
          <cell r="E14">
            <v>35</v>
          </cell>
          <cell r="G14">
            <v>360</v>
          </cell>
          <cell r="H14">
            <v>350</v>
          </cell>
          <cell r="R14">
            <v>1038000</v>
          </cell>
          <cell r="AC14">
            <v>65.599999999999994</v>
          </cell>
        </row>
        <row r="15">
          <cell r="A15" t="str">
            <v>N8500-448A</v>
          </cell>
          <cell r="B15" t="str">
            <v>Express5800/120Mc-R(III-X/733(256))</v>
          </cell>
          <cell r="C15" t="str">
            <v>SV</v>
          </cell>
          <cell r="D15">
            <v>5</v>
          </cell>
          <cell r="E15">
            <v>26</v>
          </cell>
          <cell r="G15">
            <v>360</v>
          </cell>
          <cell r="H15">
            <v>300</v>
          </cell>
          <cell r="R15">
            <v>1038000</v>
          </cell>
          <cell r="AC15">
            <v>65.599999999999994</v>
          </cell>
        </row>
        <row r="16">
          <cell r="A16" t="str">
            <v>N8500-454</v>
          </cell>
          <cell r="B16" t="str">
            <v>Express5800/140Ra-7(III-X/550(512)-RD)</v>
          </cell>
          <cell r="C16" t="str">
            <v>SV</v>
          </cell>
          <cell r="D16">
            <v>7</v>
          </cell>
          <cell r="E16">
            <v>90</v>
          </cell>
          <cell r="G16">
            <v>935</v>
          </cell>
          <cell r="H16">
            <v>796</v>
          </cell>
          <cell r="R16">
            <v>1970000</v>
          </cell>
          <cell r="AC16">
            <v>80</v>
          </cell>
        </row>
        <row r="17">
          <cell r="A17" t="str">
            <v>N8500-455</v>
          </cell>
          <cell r="B17" t="str">
            <v>Express5800/140Ra-7(III-X/550(1)-RD)</v>
          </cell>
          <cell r="C17" t="str">
            <v>SV</v>
          </cell>
          <cell r="D17">
            <v>7</v>
          </cell>
          <cell r="E17">
            <v>90</v>
          </cell>
          <cell r="G17">
            <v>935</v>
          </cell>
          <cell r="H17">
            <v>796</v>
          </cell>
          <cell r="R17">
            <v>2440000</v>
          </cell>
          <cell r="AC17">
            <v>80</v>
          </cell>
        </row>
        <row r="18">
          <cell r="A18" t="str">
            <v>N8500-456</v>
          </cell>
          <cell r="B18" t="str">
            <v>Express5800/140Ra-7(III-X/550(2)-RD)</v>
          </cell>
          <cell r="C18" t="str">
            <v>SV</v>
          </cell>
          <cell r="D18">
            <v>7</v>
          </cell>
          <cell r="E18">
            <v>90</v>
          </cell>
          <cell r="G18">
            <v>935</v>
          </cell>
          <cell r="H18">
            <v>796</v>
          </cell>
          <cell r="R18">
            <v>3020000</v>
          </cell>
          <cell r="AC18">
            <v>80</v>
          </cell>
        </row>
        <row r="19">
          <cell r="A19" t="str">
            <v>N8500-457</v>
          </cell>
          <cell r="B19" t="str">
            <v>Express5800/140Ra-7(III-X/550(512))</v>
          </cell>
          <cell r="C19" t="str">
            <v>SV</v>
          </cell>
          <cell r="D19">
            <v>7</v>
          </cell>
          <cell r="E19">
            <v>35</v>
          </cell>
          <cell r="G19">
            <v>612</v>
          </cell>
          <cell r="H19">
            <v>513</v>
          </cell>
          <cell r="R19">
            <v>1620000</v>
          </cell>
          <cell r="AC19">
            <v>73.5</v>
          </cell>
        </row>
        <row r="20">
          <cell r="A20" t="str">
            <v>N8500-458</v>
          </cell>
          <cell r="B20" t="str">
            <v>Express5800/140Ra-7(III-X/550(1))</v>
          </cell>
          <cell r="C20" t="str">
            <v>SV</v>
          </cell>
          <cell r="D20">
            <v>7</v>
          </cell>
          <cell r="E20">
            <v>35</v>
          </cell>
          <cell r="G20">
            <v>612</v>
          </cell>
          <cell r="H20">
            <v>513</v>
          </cell>
          <cell r="R20">
            <v>2090000</v>
          </cell>
          <cell r="AC20">
            <v>73.5</v>
          </cell>
        </row>
        <row r="21">
          <cell r="A21" t="str">
            <v>N8500-459</v>
          </cell>
          <cell r="B21" t="str">
            <v>Express5800/140Ra-7(III-X/550(2))</v>
          </cell>
          <cell r="C21" t="str">
            <v>SV</v>
          </cell>
          <cell r="D21">
            <v>7</v>
          </cell>
          <cell r="E21">
            <v>35</v>
          </cell>
          <cell r="G21">
            <v>612</v>
          </cell>
          <cell r="H21">
            <v>513</v>
          </cell>
          <cell r="R21">
            <v>2670000</v>
          </cell>
          <cell r="AC21">
            <v>73.5</v>
          </cell>
        </row>
        <row r="22">
          <cell r="A22" t="str">
            <v>N8500-476</v>
          </cell>
          <cell r="B22" t="str">
            <v>Express5800/140Ma-R(III-X/550(1))</v>
          </cell>
          <cell r="C22" t="str">
            <v>SV</v>
          </cell>
          <cell r="D22">
            <v>7</v>
          </cell>
          <cell r="E22">
            <v>35</v>
          </cell>
          <cell r="G22">
            <v>670</v>
          </cell>
          <cell r="H22">
            <v>561</v>
          </cell>
          <cell r="R22">
            <v>2190000</v>
          </cell>
          <cell r="AC22">
            <v>64</v>
          </cell>
        </row>
        <row r="23">
          <cell r="A23" t="str">
            <v>N8500-478</v>
          </cell>
          <cell r="B23" t="str">
            <v>Express5800/120Rb-2(Ⅲ/533)</v>
          </cell>
          <cell r="C23" t="str">
            <v>SV</v>
          </cell>
          <cell r="D23">
            <v>2</v>
          </cell>
          <cell r="E23">
            <v>18</v>
          </cell>
          <cell r="G23">
            <v>400</v>
          </cell>
          <cell r="H23">
            <v>390</v>
          </cell>
          <cell r="R23">
            <v>624000</v>
          </cell>
          <cell r="AC23">
            <v>60.8</v>
          </cell>
        </row>
        <row r="24">
          <cell r="A24" t="str">
            <v>N8500-478A</v>
          </cell>
          <cell r="B24" t="str">
            <v>Express5800/120Rb-2(III/533EB(256))</v>
          </cell>
          <cell r="C24" t="str">
            <v>SV</v>
          </cell>
          <cell r="D24">
            <v>2</v>
          </cell>
          <cell r="E24">
            <v>18</v>
          </cell>
          <cell r="G24">
            <v>400</v>
          </cell>
          <cell r="H24">
            <v>334</v>
          </cell>
          <cell r="R24">
            <v>624000</v>
          </cell>
          <cell r="AC24">
            <v>71.2</v>
          </cell>
        </row>
        <row r="25">
          <cell r="A25" t="str">
            <v>N8500-482</v>
          </cell>
          <cell r="B25" t="str">
            <v>Express5800/180Ra-7(III-X/550(1))</v>
          </cell>
          <cell r="C25" t="str">
            <v>SV</v>
          </cell>
          <cell r="D25">
            <v>7</v>
          </cell>
          <cell r="E25">
            <v>60</v>
          </cell>
          <cell r="G25">
            <v>1020</v>
          </cell>
          <cell r="H25">
            <v>855</v>
          </cell>
          <cell r="R25">
            <v>4670000</v>
          </cell>
          <cell r="AC25">
            <v>73.5</v>
          </cell>
        </row>
        <row r="26">
          <cell r="A26" t="str">
            <v>N8500-483</v>
          </cell>
          <cell r="B26" t="str">
            <v>Express5800/180Ra-7(III-X/550(2))</v>
          </cell>
          <cell r="C26" t="str">
            <v>SV</v>
          </cell>
          <cell r="D26">
            <v>7</v>
          </cell>
          <cell r="E26">
            <v>60</v>
          </cell>
          <cell r="G26">
            <v>1000</v>
          </cell>
          <cell r="H26">
            <v>855</v>
          </cell>
          <cell r="R26">
            <v>5830000</v>
          </cell>
          <cell r="AC26">
            <v>73.5</v>
          </cell>
        </row>
        <row r="27">
          <cell r="A27" t="str">
            <v>N8500-486</v>
          </cell>
          <cell r="B27" t="str">
            <v>Express5800/120Rb-2(Ⅲ/677)</v>
          </cell>
          <cell r="C27" t="str">
            <v>SV</v>
          </cell>
          <cell r="D27">
            <v>2</v>
          </cell>
          <cell r="E27">
            <v>18</v>
          </cell>
          <cell r="G27">
            <v>400</v>
          </cell>
          <cell r="H27">
            <v>390</v>
          </cell>
          <cell r="R27">
            <v>744000</v>
          </cell>
          <cell r="AC27">
            <v>60.8</v>
          </cell>
        </row>
        <row r="28">
          <cell r="A28" t="str">
            <v>N8500-486A</v>
          </cell>
          <cell r="B28" t="str">
            <v>Express5800/120Rb-2(III/667(256))</v>
          </cell>
          <cell r="C28" t="str">
            <v>SV</v>
          </cell>
          <cell r="D28">
            <v>2</v>
          </cell>
          <cell r="E28">
            <v>18</v>
          </cell>
          <cell r="G28">
            <v>400</v>
          </cell>
          <cell r="H28">
            <v>334</v>
          </cell>
          <cell r="R28">
            <v>744000</v>
          </cell>
          <cell r="AC28">
            <v>71.2</v>
          </cell>
        </row>
        <row r="29">
          <cell r="A29" t="str">
            <v>N8500-488</v>
          </cell>
          <cell r="B29" t="str">
            <v>Express5800/120Mc(III-X/733(256)-25AWE)</v>
          </cell>
          <cell r="C29" t="str">
            <v>SV</v>
          </cell>
          <cell r="D29">
            <v>5</v>
          </cell>
          <cell r="E29">
            <v>26</v>
          </cell>
          <cell r="G29">
            <v>360</v>
          </cell>
          <cell r="H29">
            <v>300</v>
          </cell>
          <cell r="R29">
            <v>1368000</v>
          </cell>
          <cell r="AC29">
            <v>65.599999999999994</v>
          </cell>
          <cell r="AG29" t="str">
            <v>N8543-26</v>
          </cell>
        </row>
        <row r="30">
          <cell r="A30" t="str">
            <v>N8500-494</v>
          </cell>
          <cell r="B30" t="str">
            <v>Express5800/140Ha(III-X/550(512))</v>
          </cell>
          <cell r="C30" t="str">
            <v>SV</v>
          </cell>
          <cell r="D30">
            <v>14</v>
          </cell>
          <cell r="E30">
            <v>63</v>
          </cell>
          <cell r="G30">
            <v>1560</v>
          </cell>
          <cell r="H30">
            <v>1290</v>
          </cell>
          <cell r="R30">
            <v>1620000</v>
          </cell>
          <cell r="AC30">
            <v>69.599999999999994</v>
          </cell>
          <cell r="AG30" t="str">
            <v>N8543-11</v>
          </cell>
        </row>
        <row r="31">
          <cell r="A31" t="str">
            <v>N8500-495</v>
          </cell>
          <cell r="B31" t="str">
            <v>Express5800/140Ha(III-X/550(512)-25AWS)</v>
          </cell>
          <cell r="C31" t="str">
            <v>SV</v>
          </cell>
          <cell r="D31">
            <v>14</v>
          </cell>
          <cell r="E31">
            <v>63</v>
          </cell>
          <cell r="G31">
            <v>1560</v>
          </cell>
          <cell r="H31">
            <v>1290</v>
          </cell>
          <cell r="R31">
            <v>2650000</v>
          </cell>
          <cell r="AC31">
            <v>69.599999999999994</v>
          </cell>
          <cell r="AG31" t="str">
            <v>N8543-11</v>
          </cell>
        </row>
        <row r="32">
          <cell r="A32" t="str">
            <v>N8500-496</v>
          </cell>
          <cell r="B32" t="str">
            <v>Express5800/140Ha(III-X/550(512)-25AWE)</v>
          </cell>
          <cell r="C32" t="str">
            <v>SV</v>
          </cell>
          <cell r="D32">
            <v>14</v>
          </cell>
          <cell r="E32">
            <v>63</v>
          </cell>
          <cell r="G32">
            <v>1560</v>
          </cell>
          <cell r="H32">
            <v>1290</v>
          </cell>
          <cell r="R32">
            <v>2650000</v>
          </cell>
          <cell r="AC32">
            <v>69.599999999999994</v>
          </cell>
          <cell r="AG32" t="str">
            <v>N8543-11</v>
          </cell>
        </row>
        <row r="33">
          <cell r="A33" t="str">
            <v>N8500-497</v>
          </cell>
          <cell r="B33" t="str">
            <v>Express5800/140Ha(III-X/550(1))</v>
          </cell>
          <cell r="C33" t="str">
            <v>SV</v>
          </cell>
          <cell r="D33">
            <v>14</v>
          </cell>
          <cell r="E33">
            <v>63</v>
          </cell>
          <cell r="G33">
            <v>1560</v>
          </cell>
          <cell r="H33">
            <v>1290</v>
          </cell>
          <cell r="R33">
            <v>2090000</v>
          </cell>
          <cell r="AC33">
            <v>69.599999999999994</v>
          </cell>
          <cell r="AG33" t="str">
            <v>N8543-11</v>
          </cell>
        </row>
        <row r="34">
          <cell r="A34" t="str">
            <v>N8500-498</v>
          </cell>
          <cell r="B34" t="str">
            <v>Express5800/140Ha(III-X/550(1)-25AWS)</v>
          </cell>
          <cell r="C34" t="str">
            <v>SV</v>
          </cell>
          <cell r="D34">
            <v>14</v>
          </cell>
          <cell r="E34">
            <v>63</v>
          </cell>
          <cell r="G34">
            <v>1560</v>
          </cell>
          <cell r="H34">
            <v>1290</v>
          </cell>
          <cell r="R34">
            <v>3500000</v>
          </cell>
          <cell r="AC34">
            <v>69.599999999999994</v>
          </cell>
          <cell r="AG34" t="str">
            <v>N8543-11</v>
          </cell>
        </row>
        <row r="35">
          <cell r="A35" t="str">
            <v>N8500-499</v>
          </cell>
          <cell r="B35" t="str">
            <v>Express5800/140Ha(III-X/550(1)-25AWE)</v>
          </cell>
          <cell r="C35" t="str">
            <v>SV</v>
          </cell>
          <cell r="D35">
            <v>14</v>
          </cell>
          <cell r="E35">
            <v>63</v>
          </cell>
          <cell r="G35">
            <v>1560</v>
          </cell>
          <cell r="H35">
            <v>1290</v>
          </cell>
          <cell r="R35">
            <v>3500000</v>
          </cell>
          <cell r="AC35">
            <v>69.599999999999994</v>
          </cell>
          <cell r="AG35" t="str">
            <v>N8543-11</v>
          </cell>
        </row>
        <row r="36">
          <cell r="A36" t="str">
            <v>N8500-500</v>
          </cell>
          <cell r="B36" t="str">
            <v>Express5800/140Ha(III-X/550(2))</v>
          </cell>
          <cell r="C36" t="str">
            <v>SV</v>
          </cell>
          <cell r="D36">
            <v>14</v>
          </cell>
          <cell r="E36">
            <v>63</v>
          </cell>
          <cell r="G36">
            <v>1560</v>
          </cell>
          <cell r="H36">
            <v>1290</v>
          </cell>
          <cell r="R36">
            <v>3050000</v>
          </cell>
          <cell r="AC36">
            <v>69.599999999999994</v>
          </cell>
          <cell r="AG36" t="str">
            <v>N8543-11</v>
          </cell>
        </row>
        <row r="37">
          <cell r="A37" t="str">
            <v>N8500-501</v>
          </cell>
          <cell r="B37" t="str">
            <v>Express5800/180Ha(III-X/550(1))</v>
          </cell>
          <cell r="C37" t="str">
            <v>SV</v>
          </cell>
          <cell r="D37">
            <v>17</v>
          </cell>
          <cell r="E37">
            <v>75</v>
          </cell>
          <cell r="G37">
            <v>1750</v>
          </cell>
          <cell r="H37">
            <v>1445</v>
          </cell>
          <cell r="R37">
            <v>4860000</v>
          </cell>
          <cell r="AC37">
            <v>71.5</v>
          </cell>
          <cell r="AG37" t="str">
            <v>N8543-12</v>
          </cell>
        </row>
        <row r="38">
          <cell r="A38" t="str">
            <v>N8500-502</v>
          </cell>
          <cell r="B38" t="str">
            <v>Express5800/180Ha(III-X/550(2))</v>
          </cell>
          <cell r="C38" t="str">
            <v>SV</v>
          </cell>
          <cell r="D38">
            <v>17</v>
          </cell>
          <cell r="E38">
            <v>75</v>
          </cell>
          <cell r="G38">
            <v>1750</v>
          </cell>
          <cell r="H38">
            <v>1445</v>
          </cell>
          <cell r="R38">
            <v>6020000</v>
          </cell>
          <cell r="AC38">
            <v>71.5</v>
          </cell>
          <cell r="AG38" t="str">
            <v>N8543-12</v>
          </cell>
        </row>
        <row r="39">
          <cell r="A39" t="str">
            <v>N8500-509A</v>
          </cell>
          <cell r="B39" t="str">
            <v>Express5800/120Mc(III-X/733(256)-25AWS)</v>
          </cell>
          <cell r="C39" t="str">
            <v>SV</v>
          </cell>
          <cell r="D39">
            <v>5</v>
          </cell>
          <cell r="E39">
            <v>26</v>
          </cell>
          <cell r="G39">
            <v>360</v>
          </cell>
          <cell r="H39">
            <v>300</v>
          </cell>
          <cell r="R39">
            <v>988000</v>
          </cell>
          <cell r="AC39">
            <v>65.599999999999994</v>
          </cell>
          <cell r="AG39" t="str">
            <v>N8543-26</v>
          </cell>
        </row>
        <row r="40">
          <cell r="A40" t="str">
            <v>N8500-539A</v>
          </cell>
          <cell r="B40" t="str">
            <v>Express5800/120Mc(III-X/800(256))</v>
          </cell>
          <cell r="C40" t="str">
            <v>SV</v>
          </cell>
          <cell r="D40">
            <v>5</v>
          </cell>
          <cell r="E40">
            <v>26</v>
          </cell>
          <cell r="G40">
            <v>360</v>
          </cell>
          <cell r="H40">
            <v>300</v>
          </cell>
          <cell r="R40">
            <v>1038000</v>
          </cell>
          <cell r="AC40">
            <v>65.599999999999994</v>
          </cell>
          <cell r="AG40" t="str">
            <v>N8543-26</v>
          </cell>
        </row>
        <row r="41">
          <cell r="A41" t="str">
            <v>N8500-544</v>
          </cell>
          <cell r="B41" t="str">
            <v>Express5800/120Ld(III/600EB(256)-25A)</v>
          </cell>
          <cell r="C41" t="str">
            <v>SV</v>
          </cell>
          <cell r="D41">
            <v>5</v>
          </cell>
          <cell r="E41">
            <v>24</v>
          </cell>
          <cell r="G41">
            <v>330</v>
          </cell>
          <cell r="H41">
            <v>274</v>
          </cell>
          <cell r="R41">
            <v>939000</v>
          </cell>
          <cell r="AC41">
            <v>65.599999999999994</v>
          </cell>
          <cell r="AG41" t="str">
            <v>N8543-26</v>
          </cell>
        </row>
        <row r="42">
          <cell r="A42" t="str">
            <v>N8500-545</v>
          </cell>
          <cell r="B42" t="str">
            <v>Express5800/120Ld(III/600EB(256)-25AWS)</v>
          </cell>
          <cell r="C42" t="str">
            <v>SV</v>
          </cell>
          <cell r="D42">
            <v>5</v>
          </cell>
          <cell r="E42">
            <v>24</v>
          </cell>
          <cell r="G42">
            <v>330</v>
          </cell>
          <cell r="H42">
            <v>274</v>
          </cell>
          <cell r="R42">
            <v>1138000</v>
          </cell>
          <cell r="AC42">
            <v>65.599999999999994</v>
          </cell>
          <cell r="AG42" t="str">
            <v>N8543-26</v>
          </cell>
        </row>
        <row r="43">
          <cell r="A43" t="str">
            <v>N8500-547</v>
          </cell>
          <cell r="B43" t="str">
            <v>Express5800/120Ld(III/733(256))</v>
          </cell>
          <cell r="C43" t="str">
            <v>SV</v>
          </cell>
          <cell r="D43">
            <v>5</v>
          </cell>
          <cell r="E43">
            <v>24</v>
          </cell>
          <cell r="G43">
            <v>330</v>
          </cell>
          <cell r="H43">
            <v>274</v>
          </cell>
          <cell r="R43">
            <v>648000</v>
          </cell>
          <cell r="AC43">
            <v>65.599999999999994</v>
          </cell>
          <cell r="AG43" t="str">
            <v>N8543-26</v>
          </cell>
        </row>
        <row r="44">
          <cell r="A44" t="str">
            <v>N8500-549</v>
          </cell>
          <cell r="B44" t="str">
            <v>Express5800/120Ld(III/866(256))</v>
          </cell>
          <cell r="C44" t="str">
            <v>SV</v>
          </cell>
          <cell r="D44">
            <v>5</v>
          </cell>
          <cell r="E44">
            <v>24</v>
          </cell>
          <cell r="G44">
            <v>330</v>
          </cell>
          <cell r="H44">
            <v>274</v>
          </cell>
          <cell r="R44">
            <v>748000</v>
          </cell>
          <cell r="AC44">
            <v>65.599999999999994</v>
          </cell>
          <cell r="AG44" t="str">
            <v>N8543-26</v>
          </cell>
        </row>
        <row r="45">
          <cell r="A45" t="str">
            <v>N8500-554</v>
          </cell>
          <cell r="B45" t="str">
            <v>Express5800/140Ra-7(III-X/700(1))</v>
          </cell>
          <cell r="C45" t="str">
            <v>SV</v>
          </cell>
          <cell r="D45">
            <v>7</v>
          </cell>
          <cell r="E45">
            <v>35</v>
          </cell>
          <cell r="G45">
            <v>612</v>
          </cell>
          <cell r="H45">
            <v>600</v>
          </cell>
          <cell r="R45">
            <v>1700000</v>
          </cell>
          <cell r="AC45">
            <v>73.5</v>
          </cell>
        </row>
        <row r="46">
          <cell r="A46" t="str">
            <v>N8500-555</v>
          </cell>
          <cell r="B46" t="str">
            <v>Express5800/140Ra-7(III-X/700(2))</v>
          </cell>
          <cell r="C46" t="str">
            <v>SV</v>
          </cell>
          <cell r="D46">
            <v>7</v>
          </cell>
          <cell r="E46">
            <v>35</v>
          </cell>
          <cell r="G46">
            <v>612</v>
          </cell>
          <cell r="H46">
            <v>600</v>
          </cell>
          <cell r="R46">
            <v>2090000</v>
          </cell>
          <cell r="AC46">
            <v>73.5</v>
          </cell>
        </row>
        <row r="47">
          <cell r="A47" t="str">
            <v>N8500-556</v>
          </cell>
          <cell r="B47" t="str">
            <v>Express5800/140Ra-7(III-X/800(2))</v>
          </cell>
          <cell r="C47" t="str">
            <v>SV</v>
          </cell>
          <cell r="D47">
            <v>7</v>
          </cell>
          <cell r="E47">
            <v>35</v>
          </cell>
          <cell r="G47">
            <v>612</v>
          </cell>
          <cell r="H47">
            <v>600</v>
          </cell>
          <cell r="R47">
            <v>2670000</v>
          </cell>
          <cell r="AC47">
            <v>73.5</v>
          </cell>
        </row>
        <row r="48">
          <cell r="A48" t="str">
            <v>N8500-557</v>
          </cell>
          <cell r="B48" t="str">
            <v>Express5800/180Ra-7(III-X/700(2))</v>
          </cell>
          <cell r="C48" t="str">
            <v>SV</v>
          </cell>
          <cell r="D48">
            <v>7</v>
          </cell>
          <cell r="E48">
            <v>40</v>
          </cell>
          <cell r="G48">
            <v>1020</v>
          </cell>
          <cell r="H48">
            <v>1000</v>
          </cell>
          <cell r="R48">
            <v>4670000</v>
          </cell>
          <cell r="AC48">
            <v>73.5</v>
          </cell>
        </row>
        <row r="49">
          <cell r="A49" t="str">
            <v>N8500-558</v>
          </cell>
          <cell r="B49" t="str">
            <v>Express5800/180Ra-7(III-X/800(2))</v>
          </cell>
          <cell r="C49" t="str">
            <v>SV</v>
          </cell>
          <cell r="D49">
            <v>7</v>
          </cell>
          <cell r="E49">
            <v>40</v>
          </cell>
          <cell r="G49">
            <v>1020</v>
          </cell>
          <cell r="H49">
            <v>1000</v>
          </cell>
          <cell r="R49">
            <v>5830000</v>
          </cell>
          <cell r="AC49">
            <v>73.5</v>
          </cell>
        </row>
        <row r="50">
          <cell r="A50" t="str">
            <v>N8500-564</v>
          </cell>
          <cell r="B50" t="str">
            <v>Express5800/110Ra-1(Ⅲ/600E(256))</v>
          </cell>
          <cell r="C50" t="str">
            <v>SV</v>
          </cell>
          <cell r="D50">
            <v>1</v>
          </cell>
          <cell r="E50">
            <v>10</v>
          </cell>
          <cell r="G50">
            <v>130</v>
          </cell>
          <cell r="H50">
            <v>125</v>
          </cell>
          <cell r="R50">
            <v>310000</v>
          </cell>
          <cell r="AC50">
            <v>55.9</v>
          </cell>
        </row>
        <row r="51">
          <cell r="A51" t="str">
            <v>N8500-566</v>
          </cell>
          <cell r="B51" t="str">
            <v>Express5800/110Ra-1(Ⅲ/800(256))</v>
          </cell>
          <cell r="C51" t="str">
            <v>SV</v>
          </cell>
          <cell r="D51">
            <v>1</v>
          </cell>
          <cell r="E51">
            <v>10</v>
          </cell>
          <cell r="G51">
            <v>130</v>
          </cell>
          <cell r="H51">
            <v>125</v>
          </cell>
          <cell r="R51">
            <v>510000</v>
          </cell>
          <cell r="AC51">
            <v>55.9</v>
          </cell>
        </row>
        <row r="52">
          <cell r="A52" t="str">
            <v>N8500-572</v>
          </cell>
          <cell r="B52" t="str">
            <v>Express5800/120Rc-2(Ⅲ/667(256))</v>
          </cell>
          <cell r="C52" t="str">
            <v>SV</v>
          </cell>
          <cell r="D52">
            <v>2</v>
          </cell>
          <cell r="E52">
            <v>18</v>
          </cell>
          <cell r="G52">
            <v>550</v>
          </cell>
          <cell r="H52">
            <v>540</v>
          </cell>
          <cell r="R52">
            <v>624000</v>
          </cell>
          <cell r="AC52">
            <v>60.8</v>
          </cell>
        </row>
        <row r="53">
          <cell r="A53" t="str">
            <v>N8500-573</v>
          </cell>
          <cell r="B53" t="str">
            <v>Express5800/120Rc-2(Ⅲ/800EB(256))</v>
          </cell>
          <cell r="C53" t="str">
            <v>SV</v>
          </cell>
          <cell r="D53">
            <v>2</v>
          </cell>
          <cell r="E53">
            <v>18</v>
          </cell>
          <cell r="G53">
            <v>550</v>
          </cell>
          <cell r="H53">
            <v>540</v>
          </cell>
          <cell r="R53">
            <v>724000</v>
          </cell>
          <cell r="AC53">
            <v>60.8</v>
          </cell>
        </row>
        <row r="54">
          <cell r="A54" t="str">
            <v>N8500-592</v>
          </cell>
          <cell r="B54" t="str">
            <v>Express5800/140Hb(Ⅲ-X/700(1))</v>
          </cell>
          <cell r="C54" t="str">
            <v>SV</v>
          </cell>
          <cell r="D54">
            <v>7</v>
          </cell>
          <cell r="G54">
            <v>662</v>
          </cell>
          <cell r="H54">
            <v>642</v>
          </cell>
          <cell r="R54">
            <v>1660000</v>
          </cell>
          <cell r="AG54" t="str">
            <v>Ｎ8543-24</v>
          </cell>
        </row>
        <row r="55">
          <cell r="A55" t="str">
            <v>N8500-593</v>
          </cell>
          <cell r="B55" t="str">
            <v>Express5800/140Hb(Ⅲ-X/700(1)-27A)</v>
          </cell>
          <cell r="C55" t="str">
            <v>SV</v>
          </cell>
          <cell r="D55">
            <v>7</v>
          </cell>
          <cell r="G55">
            <v>662</v>
          </cell>
          <cell r="H55">
            <v>642</v>
          </cell>
          <cell r="R55">
            <v>1980000</v>
          </cell>
          <cell r="AG55" t="str">
            <v>Ｎ8543-24</v>
          </cell>
        </row>
        <row r="56">
          <cell r="A56" t="str">
            <v>N8500-594</v>
          </cell>
          <cell r="B56" t="str">
            <v>Express5800/140Hb(Ⅲ-X/700(2))</v>
          </cell>
          <cell r="C56" t="str">
            <v>SV</v>
          </cell>
          <cell r="D56">
            <v>7</v>
          </cell>
          <cell r="G56">
            <v>662</v>
          </cell>
          <cell r="H56">
            <v>642</v>
          </cell>
          <cell r="R56">
            <v>2050000</v>
          </cell>
          <cell r="AG56" t="str">
            <v>Ｎ8543-24</v>
          </cell>
        </row>
        <row r="57">
          <cell r="A57" t="str">
            <v>N8500-595</v>
          </cell>
          <cell r="B57" t="str">
            <v>Express5800/140Hb(Ⅲ-X/700(2)-27A)</v>
          </cell>
          <cell r="C57" t="str">
            <v>SV</v>
          </cell>
          <cell r="D57">
            <v>7</v>
          </cell>
          <cell r="G57">
            <v>662</v>
          </cell>
          <cell r="H57">
            <v>642</v>
          </cell>
          <cell r="R57">
            <v>3200000</v>
          </cell>
          <cell r="AG57" t="str">
            <v>Ｎ8543-24</v>
          </cell>
        </row>
        <row r="58">
          <cell r="A58" t="str">
            <v>N8500-596</v>
          </cell>
          <cell r="B58" t="str">
            <v>Express5800/140Hb(Ⅲ-X/800(2))</v>
          </cell>
          <cell r="C58" t="str">
            <v>SV</v>
          </cell>
          <cell r="D58">
            <v>7</v>
          </cell>
          <cell r="G58">
            <v>662</v>
          </cell>
          <cell r="H58">
            <v>642</v>
          </cell>
          <cell r="R58">
            <v>2630000</v>
          </cell>
          <cell r="AG58" t="str">
            <v>Ｎ8543-24</v>
          </cell>
        </row>
        <row r="59">
          <cell r="A59" t="str">
            <v>N8500-597</v>
          </cell>
          <cell r="B59" t="str">
            <v>Express5800/140Ra-4(Ⅲ-X/700(1))</v>
          </cell>
          <cell r="C59" t="str">
            <v>SV</v>
          </cell>
          <cell r="D59">
            <v>4</v>
          </cell>
          <cell r="E59">
            <v>30</v>
          </cell>
          <cell r="G59">
            <v>530</v>
          </cell>
          <cell r="H59">
            <v>514</v>
          </cell>
          <cell r="R59">
            <v>1320000</v>
          </cell>
          <cell r="AC59">
            <v>68</v>
          </cell>
        </row>
        <row r="60">
          <cell r="A60" t="str">
            <v>N8500-598</v>
          </cell>
          <cell r="B60" t="str">
            <v>Express5800/140Ra-4(Ⅲ-X/700(2))</v>
          </cell>
          <cell r="C60" t="str">
            <v>SV</v>
          </cell>
          <cell r="D60">
            <v>4</v>
          </cell>
          <cell r="E60">
            <v>30</v>
          </cell>
          <cell r="G60">
            <v>530</v>
          </cell>
          <cell r="H60">
            <v>514</v>
          </cell>
          <cell r="R60">
            <v>1710000</v>
          </cell>
          <cell r="AC60">
            <v>68</v>
          </cell>
        </row>
        <row r="61">
          <cell r="A61" t="str">
            <v>N8500-599</v>
          </cell>
          <cell r="B61" t="str">
            <v>Express5800/140Ra-4(Ⅲ-X/800(2))</v>
          </cell>
          <cell r="C61" t="str">
            <v>SV</v>
          </cell>
          <cell r="D61">
            <v>4</v>
          </cell>
          <cell r="E61">
            <v>30</v>
          </cell>
          <cell r="G61">
            <v>530</v>
          </cell>
          <cell r="H61">
            <v>514</v>
          </cell>
          <cell r="R61">
            <v>2290000</v>
          </cell>
          <cell r="AC61">
            <v>68</v>
          </cell>
        </row>
        <row r="62">
          <cell r="A62" t="str">
            <v>N8500-612</v>
          </cell>
          <cell r="B62" t="str">
            <v>Express5800/120Mc(III-X/866(256))</v>
          </cell>
          <cell r="C62" t="str">
            <v>SV</v>
          </cell>
          <cell r="D62">
            <v>5</v>
          </cell>
          <cell r="E62">
            <v>26</v>
          </cell>
          <cell r="G62">
            <v>360</v>
          </cell>
          <cell r="H62">
            <v>300</v>
          </cell>
          <cell r="R62">
            <v>1088000</v>
          </cell>
          <cell r="AC62">
            <v>65.599999999999994</v>
          </cell>
          <cell r="AG62" t="str">
            <v>N8543-26</v>
          </cell>
        </row>
        <row r="63">
          <cell r="A63" t="str">
            <v>NP8500-547P1CP</v>
          </cell>
          <cell r="B63" t="str">
            <v>Express5800/120Ldｴﾝﾄﾘﾊﾟｯｸ(III/733(256)-25A)</v>
          </cell>
          <cell r="C63" t="str">
            <v>SV</v>
          </cell>
          <cell r="D63">
            <v>5</v>
          </cell>
          <cell r="E63">
            <v>24</v>
          </cell>
          <cell r="G63">
            <v>330</v>
          </cell>
          <cell r="H63">
            <v>274</v>
          </cell>
          <cell r="R63">
            <v>618000</v>
          </cell>
          <cell r="AC63">
            <v>65.599999999999994</v>
          </cell>
          <cell r="AG63" t="str">
            <v>N8543-26</v>
          </cell>
        </row>
        <row r="64">
          <cell r="A64" t="str">
            <v>NP8500-547P2CP</v>
          </cell>
          <cell r="B64" t="str">
            <v>Express5800/120Ldｽﾀｰﾄｱｯﾌﾟﾊﾟｯｸ(III/733(256)-25AW)</v>
          </cell>
          <cell r="C64" t="str">
            <v>SV</v>
          </cell>
          <cell r="D64">
            <v>5</v>
          </cell>
          <cell r="E64">
            <v>24</v>
          </cell>
          <cell r="G64">
            <v>330</v>
          </cell>
          <cell r="H64">
            <v>274</v>
          </cell>
          <cell r="R64">
            <v>770000</v>
          </cell>
          <cell r="AC64">
            <v>65.599999999999994</v>
          </cell>
          <cell r="AG64" t="str">
            <v>N8543-26</v>
          </cell>
        </row>
        <row r="65">
          <cell r="A65" t="str">
            <v>NP8500-547P3CP</v>
          </cell>
          <cell r="B65" t="str">
            <v>Express5800/120Ldｲﾝﾄﾗﾊﾟｯｸ(III/733(256)-25AW)</v>
          </cell>
          <cell r="C65" t="str">
            <v>SV</v>
          </cell>
          <cell r="D65">
            <v>5</v>
          </cell>
          <cell r="E65">
            <v>24</v>
          </cell>
          <cell r="G65">
            <v>330</v>
          </cell>
          <cell r="H65">
            <v>274</v>
          </cell>
          <cell r="R65">
            <v>618000</v>
          </cell>
          <cell r="AC65">
            <v>65.599999999999994</v>
          </cell>
          <cell r="AG65" t="str">
            <v>N8543-26</v>
          </cell>
        </row>
        <row r="66">
          <cell r="A66" t="str">
            <v>N8501-134</v>
          </cell>
          <cell r="B66" t="str">
            <v>増設CPUボード</v>
          </cell>
          <cell r="R66">
            <v>190000</v>
          </cell>
        </row>
        <row r="67">
          <cell r="A67" t="str">
            <v>N8501-154</v>
          </cell>
          <cell r="B67" t="str">
            <v>増設CPUボード</v>
          </cell>
          <cell r="R67">
            <v>210000</v>
          </cell>
        </row>
        <row r="68">
          <cell r="A68" t="str">
            <v>N8501-170</v>
          </cell>
          <cell r="B68" t="str">
            <v>増設CPUボード</v>
          </cell>
          <cell r="R68">
            <v>300000</v>
          </cell>
        </row>
        <row r="69">
          <cell r="A69" t="str">
            <v>N8501-171</v>
          </cell>
          <cell r="B69" t="str">
            <v>増設CPUバックボード</v>
          </cell>
          <cell r="R69">
            <v>500000</v>
          </cell>
        </row>
        <row r="70">
          <cell r="A70" t="str">
            <v>N8501-173</v>
          </cell>
          <cell r="B70" t="str">
            <v>増設CPUボード</v>
          </cell>
          <cell r="R70">
            <v>350000</v>
          </cell>
        </row>
        <row r="71">
          <cell r="A71" t="str">
            <v>N8501-174</v>
          </cell>
          <cell r="B71" t="str">
            <v>アップグレードオプションキット</v>
          </cell>
          <cell r="R71">
            <v>2500000</v>
          </cell>
        </row>
        <row r="72">
          <cell r="A72" t="str">
            <v>N8501-176</v>
          </cell>
          <cell r="B72" t="str">
            <v>増設CPUボード</v>
          </cell>
          <cell r="R72">
            <v>500000</v>
          </cell>
        </row>
        <row r="73">
          <cell r="A73" t="str">
            <v>N8501-177</v>
          </cell>
          <cell r="B73" t="str">
            <v>増設CPUボード</v>
          </cell>
          <cell r="R73">
            <v>890000</v>
          </cell>
        </row>
        <row r="74">
          <cell r="A74" t="str">
            <v>N8501-178</v>
          </cell>
          <cell r="B74" t="str">
            <v>増設CPUボード</v>
          </cell>
          <cell r="R74">
            <v>1470000</v>
          </cell>
        </row>
        <row r="75">
          <cell r="A75" t="str">
            <v>N8501-179</v>
          </cell>
          <cell r="B75" t="str">
            <v>増設CPUボード</v>
          </cell>
          <cell r="R75">
            <v>500000</v>
          </cell>
        </row>
        <row r="76">
          <cell r="A76" t="str">
            <v>N8501-180</v>
          </cell>
          <cell r="B76" t="str">
            <v>増設CPUボード</v>
          </cell>
          <cell r="R76">
            <v>890000</v>
          </cell>
        </row>
        <row r="77">
          <cell r="A77" t="str">
            <v>N8501-181</v>
          </cell>
          <cell r="B77" t="str">
            <v>増設CPUボード</v>
          </cell>
          <cell r="R77">
            <v>1470000</v>
          </cell>
        </row>
        <row r="78">
          <cell r="A78" t="str">
            <v>N8501-182</v>
          </cell>
          <cell r="B78" t="str">
            <v>増設CPUボード</v>
          </cell>
          <cell r="R78">
            <v>280000</v>
          </cell>
        </row>
        <row r="79">
          <cell r="A79" t="str">
            <v>N8501-183</v>
          </cell>
          <cell r="B79" t="str">
            <v>増設CPUボード</v>
          </cell>
          <cell r="R79">
            <v>380000</v>
          </cell>
        </row>
        <row r="80">
          <cell r="A80" t="str">
            <v>N8501-184</v>
          </cell>
          <cell r="B80" t="str">
            <v>増設CPUボード</v>
          </cell>
          <cell r="R80">
            <v>240000</v>
          </cell>
        </row>
        <row r="81">
          <cell r="A81" t="str">
            <v>N8501-186</v>
          </cell>
          <cell r="B81" t="str">
            <v>増設CPUボード</v>
          </cell>
          <cell r="R81">
            <v>330000</v>
          </cell>
        </row>
        <row r="82">
          <cell r="A82" t="str">
            <v>N8501-197</v>
          </cell>
          <cell r="B82" t="str">
            <v>増設CPUボード</v>
          </cell>
          <cell r="R82">
            <v>400000</v>
          </cell>
        </row>
        <row r="83">
          <cell r="A83" t="str">
            <v>N8502-38</v>
          </cell>
          <cell r="B83" t="str">
            <v>FibreChannelディスクアレイ用増設メモリボード</v>
          </cell>
          <cell r="E83">
            <v>0.1</v>
          </cell>
          <cell r="R83">
            <v>750000</v>
          </cell>
          <cell r="AC83" t="str">
            <v>-</v>
          </cell>
        </row>
        <row r="84">
          <cell r="A84" t="str">
            <v>N8502-60</v>
          </cell>
          <cell r="B84" t="str">
            <v>64MB増設メモリボード</v>
          </cell>
          <cell r="R84">
            <v>35000</v>
          </cell>
        </row>
        <row r="85">
          <cell r="A85" t="str">
            <v>N8502-61</v>
          </cell>
          <cell r="B85" t="str">
            <v>128MB増設メモリボード</v>
          </cell>
          <cell r="R85">
            <v>70000</v>
          </cell>
        </row>
        <row r="86">
          <cell r="A86" t="str">
            <v>N8502-77</v>
          </cell>
          <cell r="B86" t="str">
            <v>256MB増設メモリボード</v>
          </cell>
          <cell r="R86">
            <v>200000</v>
          </cell>
        </row>
        <row r="87">
          <cell r="A87" t="str">
            <v>N8502-95</v>
          </cell>
          <cell r="B87" t="str">
            <v>64MB増設メモリボード</v>
          </cell>
          <cell r="R87">
            <v>45000</v>
          </cell>
        </row>
        <row r="88">
          <cell r="A88" t="str">
            <v>N8502-96</v>
          </cell>
          <cell r="B88" t="str">
            <v>128MB増設メモリボード</v>
          </cell>
          <cell r="R88">
            <v>90000</v>
          </cell>
        </row>
        <row r="89">
          <cell r="A89" t="str">
            <v>N8502-97</v>
          </cell>
          <cell r="B89" t="str">
            <v>256MB増設メモリボード</v>
          </cell>
          <cell r="R89">
            <v>180000</v>
          </cell>
        </row>
        <row r="90">
          <cell r="A90" t="str">
            <v>N8502-98</v>
          </cell>
          <cell r="B90" t="str">
            <v>512MB増設メモリボード</v>
          </cell>
          <cell r="R90">
            <v>500000</v>
          </cell>
        </row>
        <row r="91">
          <cell r="A91" t="str">
            <v>N8502-100</v>
          </cell>
          <cell r="B91" t="str">
            <v>256MB増設メモリボード</v>
          </cell>
          <cell r="R91">
            <v>280000</v>
          </cell>
        </row>
        <row r="92">
          <cell r="A92" t="str">
            <v>N8502-101</v>
          </cell>
          <cell r="B92" t="str">
            <v>512MB増設メモリボード</v>
          </cell>
          <cell r="R92">
            <v>560000</v>
          </cell>
        </row>
        <row r="93">
          <cell r="A93" t="str">
            <v>N8502-102</v>
          </cell>
          <cell r="B93" t="str">
            <v>1GB増設メモリボード</v>
          </cell>
          <cell r="R93">
            <v>1120000</v>
          </cell>
        </row>
        <row r="94">
          <cell r="A94" t="str">
            <v>N8502-103</v>
          </cell>
          <cell r="B94" t="str">
            <v>2GB増設メモリボード</v>
          </cell>
          <cell r="R94">
            <v>2240000</v>
          </cell>
        </row>
        <row r="95">
          <cell r="A95" t="str">
            <v>N8502-104</v>
          </cell>
          <cell r="B95" t="str">
            <v>4GB増設メモリボード</v>
          </cell>
          <cell r="R95">
            <v>4480000</v>
          </cell>
        </row>
        <row r="96">
          <cell r="A96" t="str">
            <v>N8502-105</v>
          </cell>
          <cell r="B96" t="str">
            <v>1GB増設メモリボード</v>
          </cell>
          <cell r="R96">
            <v>1200000</v>
          </cell>
        </row>
        <row r="97">
          <cell r="A97" t="str">
            <v>N8502-110</v>
          </cell>
          <cell r="B97" t="str">
            <v xml:space="preserve">64MB増設メモリボード </v>
          </cell>
          <cell r="R97">
            <v>35000</v>
          </cell>
        </row>
        <row r="98">
          <cell r="A98" t="str">
            <v>N8502-111</v>
          </cell>
          <cell r="B98" t="str">
            <v xml:space="preserve">128MB増設メモリボード </v>
          </cell>
          <cell r="R98">
            <v>70000</v>
          </cell>
        </row>
        <row r="99">
          <cell r="A99" t="str">
            <v>N8502-112</v>
          </cell>
          <cell r="B99" t="str">
            <v xml:space="preserve">256MB増設メモリボード </v>
          </cell>
          <cell r="R99">
            <v>200000</v>
          </cell>
        </row>
        <row r="100">
          <cell r="A100" t="str">
            <v>N8503-03</v>
          </cell>
          <cell r="B100" t="str">
            <v>ディスクアレイコントローラ</v>
          </cell>
          <cell r="E100">
            <v>0.3</v>
          </cell>
          <cell r="G100">
            <v>17.5</v>
          </cell>
          <cell r="H100">
            <v>15</v>
          </cell>
          <cell r="R100">
            <v>288000</v>
          </cell>
        </row>
        <row r="101">
          <cell r="A101" t="str">
            <v>N8503-06</v>
          </cell>
          <cell r="B101" t="str">
            <v>サーバセンシングボード</v>
          </cell>
          <cell r="E101">
            <v>0.3</v>
          </cell>
          <cell r="H101">
            <v>0</v>
          </cell>
          <cell r="R101">
            <v>30000</v>
          </cell>
        </row>
        <row r="102">
          <cell r="A102" t="str">
            <v>N8503-08</v>
          </cell>
          <cell r="B102" t="str">
            <v>ディスクアレイコントローラ</v>
          </cell>
          <cell r="E102">
            <v>0.3</v>
          </cell>
          <cell r="G102">
            <v>17.5</v>
          </cell>
          <cell r="H102">
            <v>15</v>
          </cell>
          <cell r="R102">
            <v>288000</v>
          </cell>
        </row>
        <row r="103">
          <cell r="A103" t="str">
            <v>N8503-09</v>
          </cell>
          <cell r="B103" t="str">
            <v>サーバマネージメントボード</v>
          </cell>
          <cell r="E103">
            <v>0.3</v>
          </cell>
          <cell r="G103">
            <v>7.5</v>
          </cell>
          <cell r="H103">
            <v>6</v>
          </cell>
          <cell r="R103">
            <v>100000</v>
          </cell>
        </row>
        <row r="104">
          <cell r="A104" t="str">
            <v>N8503-10</v>
          </cell>
          <cell r="B104" t="str">
            <v>SCSIコントローラ</v>
          </cell>
          <cell r="E104">
            <v>0.2</v>
          </cell>
          <cell r="G104">
            <v>5</v>
          </cell>
          <cell r="H104">
            <v>0</v>
          </cell>
          <cell r="R104">
            <v>120000</v>
          </cell>
        </row>
        <row r="105">
          <cell r="A105" t="str">
            <v>N8503-11</v>
          </cell>
          <cell r="B105" t="str">
            <v>ディスクアレイコントローラ</v>
          </cell>
          <cell r="E105">
            <v>0.3</v>
          </cell>
          <cell r="G105">
            <v>17.5</v>
          </cell>
          <cell r="H105">
            <v>15</v>
          </cell>
          <cell r="R105">
            <v>260000</v>
          </cell>
        </row>
        <row r="106">
          <cell r="A106" t="str">
            <v>N8503-12</v>
          </cell>
          <cell r="B106" t="str">
            <v>ディスクアレイコントローラ</v>
          </cell>
          <cell r="E106">
            <v>0.3</v>
          </cell>
          <cell r="G106">
            <v>11.6</v>
          </cell>
          <cell r="H106">
            <v>9</v>
          </cell>
          <cell r="R106">
            <v>280000</v>
          </cell>
        </row>
        <row r="107">
          <cell r="A107" t="str">
            <v>N8503-16</v>
          </cell>
          <cell r="B107" t="str">
            <v>増設バッテリ</v>
          </cell>
          <cell r="E107">
            <v>0.1</v>
          </cell>
          <cell r="G107">
            <v>2.2000000000000002</v>
          </cell>
          <cell r="H107">
            <v>0</v>
          </cell>
          <cell r="R107">
            <v>40000</v>
          </cell>
        </row>
        <row r="108">
          <cell r="A108" t="str">
            <v>N8503-18</v>
          </cell>
          <cell r="B108" t="str">
            <v>SCSIコントローラ(ディスクアレイ用)</v>
          </cell>
          <cell r="E108">
            <v>0.1</v>
          </cell>
          <cell r="G108">
            <v>3</v>
          </cell>
          <cell r="H108">
            <v>0</v>
          </cell>
          <cell r="R108">
            <v>100000</v>
          </cell>
        </row>
        <row r="109">
          <cell r="A109" t="str">
            <v>N8503-21</v>
          </cell>
          <cell r="B109" t="str">
            <v>サーバマネージメントボード</v>
          </cell>
          <cell r="E109">
            <v>0.2</v>
          </cell>
          <cell r="G109">
            <v>5.5</v>
          </cell>
          <cell r="H109">
            <v>4</v>
          </cell>
          <cell r="R109">
            <v>60000</v>
          </cell>
        </row>
        <row r="110">
          <cell r="A110" t="str">
            <v>N8503-21A</v>
          </cell>
          <cell r="B110" t="str">
            <v>サーバマネージメントボード</v>
          </cell>
          <cell r="E110">
            <v>0.2</v>
          </cell>
          <cell r="G110">
            <v>5.5</v>
          </cell>
          <cell r="H110">
            <v>4</v>
          </cell>
          <cell r="R110">
            <v>60000</v>
          </cell>
        </row>
        <row r="111">
          <cell r="A111" t="str">
            <v>N8503-30</v>
          </cell>
          <cell r="B111" t="str">
            <v>デュアルポート機構</v>
          </cell>
          <cell r="G111">
            <v>25</v>
          </cell>
          <cell r="R111">
            <v>1230000</v>
          </cell>
        </row>
        <row r="112">
          <cell r="A112" t="str">
            <v>N8503-31A</v>
          </cell>
          <cell r="B112" t="str">
            <v>SCSIコントローラ</v>
          </cell>
          <cell r="E112">
            <v>0.2</v>
          </cell>
          <cell r="G112">
            <v>10</v>
          </cell>
          <cell r="H112">
            <v>4</v>
          </cell>
          <cell r="R112">
            <v>120000</v>
          </cell>
        </row>
        <row r="113">
          <cell r="A113" t="str">
            <v>N8503-32A</v>
          </cell>
          <cell r="B113" t="str">
            <v>Fibre Channelコントローラ</v>
          </cell>
          <cell r="E113">
            <v>0.2</v>
          </cell>
          <cell r="G113">
            <v>13</v>
          </cell>
          <cell r="H113">
            <v>11</v>
          </cell>
          <cell r="R113">
            <v>300000</v>
          </cell>
          <cell r="AG113" t="str">
            <v>K210-80</v>
          </cell>
        </row>
        <row r="114">
          <cell r="A114" t="str">
            <v>N8503-33</v>
          </cell>
          <cell r="B114" t="str">
            <v>サーバマネージメントボード</v>
          </cell>
          <cell r="E114">
            <v>0.3</v>
          </cell>
          <cell r="G114">
            <v>5</v>
          </cell>
          <cell r="H114">
            <v>4</v>
          </cell>
          <cell r="R114">
            <v>120000</v>
          </cell>
        </row>
        <row r="115">
          <cell r="A115" t="str">
            <v>N8503-34</v>
          </cell>
          <cell r="B115" t="str">
            <v>Fibre Channel用変換アダプタ</v>
          </cell>
          <cell r="E115">
            <v>0.1</v>
          </cell>
          <cell r="R115">
            <v>260000</v>
          </cell>
        </row>
        <row r="116">
          <cell r="A116" t="str">
            <v>N8503-35</v>
          </cell>
          <cell r="B116" t="str">
            <v>SCSIコントローラ</v>
          </cell>
          <cell r="E116">
            <v>0.2</v>
          </cell>
          <cell r="G116">
            <v>7.5</v>
          </cell>
          <cell r="H116">
            <v>6</v>
          </cell>
          <cell r="R116">
            <v>60000</v>
          </cell>
        </row>
        <row r="117">
          <cell r="A117" t="str">
            <v>N8503-36A</v>
          </cell>
          <cell r="B117" t="str">
            <v>ディスクアレイコントローラ</v>
          </cell>
          <cell r="E117">
            <v>0.3</v>
          </cell>
          <cell r="G117">
            <v>0.99</v>
          </cell>
          <cell r="H117">
            <v>0</v>
          </cell>
          <cell r="R117">
            <v>280000</v>
          </cell>
        </row>
        <row r="118">
          <cell r="A118" t="str">
            <v>N8503-40</v>
          </cell>
          <cell r="B118" t="str">
            <v>PCIスロット拡張ボード</v>
          </cell>
          <cell r="E118">
            <v>1</v>
          </cell>
          <cell r="G118">
            <v>4</v>
          </cell>
          <cell r="H118">
            <v>0</v>
          </cell>
          <cell r="R118">
            <v>200000</v>
          </cell>
        </row>
        <row r="119">
          <cell r="A119" t="str">
            <v>N8503-42</v>
          </cell>
          <cell r="B119" t="str">
            <v>SCSIコントローラ</v>
          </cell>
          <cell r="E119">
            <v>0.2</v>
          </cell>
          <cell r="G119">
            <v>0.85</v>
          </cell>
          <cell r="H119">
            <v>0</v>
          </cell>
          <cell r="R119">
            <v>41000</v>
          </cell>
        </row>
        <row r="120">
          <cell r="A120" t="str">
            <v>N8503-43</v>
          </cell>
          <cell r="B120" t="str">
            <v>ディスクアレイコントローラ</v>
          </cell>
          <cell r="E120">
            <v>0.4</v>
          </cell>
          <cell r="G120">
            <v>12.9</v>
          </cell>
          <cell r="H120">
            <v>11</v>
          </cell>
          <cell r="R120">
            <v>480000</v>
          </cell>
        </row>
        <row r="121">
          <cell r="A121" t="str">
            <v>N8503-44</v>
          </cell>
          <cell r="B121" t="str">
            <v>ディスクアレイコントローラ</v>
          </cell>
          <cell r="E121">
            <v>0.2</v>
          </cell>
          <cell r="G121">
            <v>17.5</v>
          </cell>
          <cell r="H121">
            <v>7</v>
          </cell>
          <cell r="R121">
            <v>140000</v>
          </cell>
        </row>
        <row r="122">
          <cell r="A122" t="str">
            <v>N8503-46</v>
          </cell>
          <cell r="B122" t="str">
            <v>デュアルポート機構</v>
          </cell>
          <cell r="E122">
            <v>2.1</v>
          </cell>
          <cell r="H122">
            <v>0</v>
          </cell>
          <cell r="R122">
            <v>700000</v>
          </cell>
        </row>
        <row r="123">
          <cell r="A123" t="str">
            <v>N8503-47</v>
          </cell>
          <cell r="B123" t="str">
            <v>VI接続ボード</v>
          </cell>
          <cell r="E123">
            <v>0.2</v>
          </cell>
          <cell r="R123">
            <v>300000</v>
          </cell>
          <cell r="AG123" t="str">
            <v>K210-80</v>
          </cell>
        </row>
        <row r="124">
          <cell r="A124" t="str">
            <v>N8503-49</v>
          </cell>
          <cell r="B124" t="str">
            <v>ディスクアレイコントローラ</v>
          </cell>
          <cell r="E124">
            <v>0.4</v>
          </cell>
          <cell r="G124">
            <v>12.9</v>
          </cell>
          <cell r="H124">
            <v>11</v>
          </cell>
          <cell r="R124">
            <v>270000</v>
          </cell>
        </row>
        <row r="125">
          <cell r="A125" t="str">
            <v>N8503-51</v>
          </cell>
          <cell r="B125" t="str">
            <v>ディスクミラーリングコントローラ</v>
          </cell>
          <cell r="E125">
            <v>0.35</v>
          </cell>
          <cell r="G125">
            <v>0.35</v>
          </cell>
          <cell r="H125">
            <v>0</v>
          </cell>
          <cell r="R125">
            <v>35000</v>
          </cell>
        </row>
        <row r="126">
          <cell r="A126" t="str">
            <v>N8504-04</v>
          </cell>
          <cell r="B126" t="str">
            <v>ISDN高速回線ボード</v>
          </cell>
          <cell r="E126">
            <v>0.5</v>
          </cell>
          <cell r="G126">
            <v>7.5</v>
          </cell>
          <cell r="H126">
            <v>6</v>
          </cell>
          <cell r="R126">
            <v>160000</v>
          </cell>
        </row>
        <row r="127">
          <cell r="A127" t="str">
            <v>N8504-05</v>
          </cell>
          <cell r="B127" t="str">
            <v>B4680接続ボード(5/2)</v>
          </cell>
          <cell r="E127">
            <v>0.3</v>
          </cell>
          <cell r="G127">
            <v>5</v>
          </cell>
          <cell r="H127">
            <v>4</v>
          </cell>
          <cell r="R127">
            <v>58000</v>
          </cell>
        </row>
        <row r="128">
          <cell r="A128" t="str">
            <v>N8504-06</v>
          </cell>
          <cell r="B128" t="str">
            <v>B4680接続ボード(5/T)</v>
          </cell>
          <cell r="E128">
            <v>0.3</v>
          </cell>
          <cell r="G128">
            <v>5</v>
          </cell>
          <cell r="H128">
            <v>4</v>
          </cell>
          <cell r="R128">
            <v>58000</v>
          </cell>
        </row>
        <row r="129">
          <cell r="A129" t="str">
            <v>N8504-07</v>
          </cell>
          <cell r="B129" t="str">
            <v>V.24高速多回線ボード</v>
          </cell>
          <cell r="E129">
            <v>0.5</v>
          </cell>
          <cell r="G129">
            <v>9</v>
          </cell>
          <cell r="H129">
            <v>7</v>
          </cell>
          <cell r="R129">
            <v>200000</v>
          </cell>
        </row>
        <row r="130">
          <cell r="A130" t="str">
            <v>N8504-08</v>
          </cell>
          <cell r="B130" t="str">
            <v>X.21高速多回線ボード</v>
          </cell>
          <cell r="E130">
            <v>0.5</v>
          </cell>
          <cell r="G130">
            <v>9</v>
          </cell>
          <cell r="H130">
            <v>7</v>
          </cell>
          <cell r="R130">
            <v>200000</v>
          </cell>
        </row>
        <row r="131">
          <cell r="A131" t="str">
            <v>N8504-09</v>
          </cell>
          <cell r="B131" t="str">
            <v>V.24高速多回線サブボード</v>
          </cell>
          <cell r="E131">
            <v>0.05</v>
          </cell>
          <cell r="G131">
            <v>0.5</v>
          </cell>
          <cell r="H131">
            <v>0</v>
          </cell>
          <cell r="R131">
            <v>50000</v>
          </cell>
          <cell r="AG131" t="str">
            <v>Ｋ210-53</v>
          </cell>
        </row>
        <row r="132">
          <cell r="A132" t="str">
            <v>N8504-10</v>
          </cell>
          <cell r="B132" t="str">
            <v>X.21高速多回線サブボード</v>
          </cell>
          <cell r="E132">
            <v>0.05</v>
          </cell>
          <cell r="G132">
            <v>0.5</v>
          </cell>
          <cell r="H132">
            <v>0</v>
          </cell>
          <cell r="R132">
            <v>50000</v>
          </cell>
          <cell r="AG132" t="str">
            <v>Ｋ210-54</v>
          </cell>
        </row>
        <row r="133">
          <cell r="A133" t="str">
            <v>N8504-14A</v>
          </cell>
          <cell r="B133" t="str">
            <v>ATMボード</v>
          </cell>
          <cell r="E133">
            <v>0.3</v>
          </cell>
          <cell r="G133">
            <v>7.5</v>
          </cell>
          <cell r="H133">
            <v>6</v>
          </cell>
          <cell r="R133">
            <v>210000</v>
          </cell>
        </row>
        <row r="134">
          <cell r="A134" t="str">
            <v>N8504-19A</v>
          </cell>
          <cell r="B134" t="str">
            <v>ATMボード(155M UTP)</v>
          </cell>
          <cell r="E134">
            <v>0.3</v>
          </cell>
          <cell r="G134">
            <v>7.5</v>
          </cell>
          <cell r="H134">
            <v>6</v>
          </cell>
          <cell r="R134">
            <v>190000</v>
          </cell>
        </row>
        <row r="135">
          <cell r="A135" t="str">
            <v>N8504-20A</v>
          </cell>
          <cell r="B135" t="str">
            <v>ATMボード(155M SMF)</v>
          </cell>
          <cell r="E135">
            <v>0.3</v>
          </cell>
          <cell r="G135">
            <v>7.5</v>
          </cell>
          <cell r="H135">
            <v>6</v>
          </cell>
          <cell r="R135">
            <v>550000</v>
          </cell>
        </row>
        <row r="136">
          <cell r="A136" t="str">
            <v>N8504-21</v>
          </cell>
          <cell r="B136" t="str">
            <v>ATMボード(25M UTP)</v>
          </cell>
          <cell r="E136">
            <v>0.3</v>
          </cell>
          <cell r="G136">
            <v>10</v>
          </cell>
          <cell r="H136">
            <v>8</v>
          </cell>
          <cell r="R136">
            <v>80000</v>
          </cell>
        </row>
        <row r="137">
          <cell r="A137" t="str">
            <v>N8504-22A</v>
          </cell>
          <cell r="B137" t="str">
            <v>高速回線ボード</v>
          </cell>
          <cell r="E137">
            <v>0.5</v>
          </cell>
          <cell r="G137">
            <v>7.5</v>
          </cell>
          <cell r="H137">
            <v>6</v>
          </cell>
          <cell r="R137">
            <v>130000</v>
          </cell>
        </row>
        <row r="138">
          <cell r="A138" t="str">
            <v>N8504-23</v>
          </cell>
          <cell r="B138" t="str">
            <v>V.24高速多回線ボード</v>
          </cell>
          <cell r="E138">
            <v>0.5</v>
          </cell>
          <cell r="G138">
            <v>9</v>
          </cell>
          <cell r="H138">
            <v>7</v>
          </cell>
          <cell r="R138">
            <v>200000</v>
          </cell>
        </row>
        <row r="139">
          <cell r="A139" t="str">
            <v>N8504-24</v>
          </cell>
          <cell r="B139" t="str">
            <v>X.21高速多回線ボード</v>
          </cell>
          <cell r="E139">
            <v>0.5</v>
          </cell>
          <cell r="G139">
            <v>9</v>
          </cell>
          <cell r="H139">
            <v>7</v>
          </cell>
          <cell r="R139">
            <v>200000</v>
          </cell>
        </row>
        <row r="140">
          <cell r="A140" t="str">
            <v>N8504-32</v>
          </cell>
          <cell r="B140" t="str">
            <v>FDDIボード(MMF)(DAS)</v>
          </cell>
          <cell r="E140">
            <v>0.3</v>
          </cell>
          <cell r="G140">
            <v>8</v>
          </cell>
          <cell r="H140">
            <v>6</v>
          </cell>
          <cell r="R140">
            <v>550000</v>
          </cell>
        </row>
        <row r="141">
          <cell r="A141" t="str">
            <v>N8504-33</v>
          </cell>
          <cell r="B141" t="str">
            <v>FDDIボード(MMF)(SAS)</v>
          </cell>
          <cell r="E141">
            <v>0.3</v>
          </cell>
          <cell r="G141">
            <v>6</v>
          </cell>
          <cell r="H141">
            <v>5</v>
          </cell>
          <cell r="R141">
            <v>300000</v>
          </cell>
        </row>
        <row r="142">
          <cell r="A142" t="str">
            <v>N8504-34</v>
          </cell>
          <cell r="B142" t="str">
            <v>FDDIボード(UTP)</v>
          </cell>
          <cell r="E142">
            <v>0.3</v>
          </cell>
          <cell r="G142">
            <v>5.5</v>
          </cell>
          <cell r="H142">
            <v>4</v>
          </cell>
          <cell r="R142">
            <v>175000</v>
          </cell>
        </row>
        <row r="143">
          <cell r="A143" t="str">
            <v>N8504-35</v>
          </cell>
          <cell r="B143" t="str">
            <v>モデムボード</v>
          </cell>
          <cell r="E143">
            <v>0.6</v>
          </cell>
          <cell r="G143">
            <v>3</v>
          </cell>
          <cell r="H143">
            <v>2</v>
          </cell>
          <cell r="R143">
            <v>30000</v>
          </cell>
        </row>
        <row r="144">
          <cell r="A144" t="str">
            <v>N8504-36</v>
          </cell>
          <cell r="B144" t="str">
            <v>B4680接続ボード(T)</v>
          </cell>
          <cell r="E144">
            <v>0.2</v>
          </cell>
          <cell r="G144">
            <v>6</v>
          </cell>
          <cell r="H144">
            <v>5</v>
          </cell>
          <cell r="R144">
            <v>71000</v>
          </cell>
        </row>
        <row r="145">
          <cell r="A145" t="str">
            <v>N8504-38</v>
          </cell>
          <cell r="B145" t="str">
            <v>100BASE-TX接続ボード</v>
          </cell>
          <cell r="E145">
            <v>0.2</v>
          </cell>
          <cell r="G145">
            <v>3.3</v>
          </cell>
          <cell r="H145">
            <v>2</v>
          </cell>
          <cell r="R145">
            <v>21000</v>
          </cell>
        </row>
        <row r="146">
          <cell r="A146" t="str">
            <v>N8504-39A</v>
          </cell>
          <cell r="B146" t="str">
            <v>1000BASE-SX接続ボード</v>
          </cell>
          <cell r="E146">
            <v>0.2</v>
          </cell>
          <cell r="G146">
            <v>7.5</v>
          </cell>
          <cell r="H146">
            <v>6</v>
          </cell>
          <cell r="R146">
            <v>250000</v>
          </cell>
        </row>
        <row r="147">
          <cell r="A147" t="str">
            <v>N8504-42</v>
          </cell>
          <cell r="B147" t="str">
            <v>4回線音声・FAX処理ボード</v>
          </cell>
          <cell r="E147">
            <v>0.4</v>
          </cell>
          <cell r="G147">
            <v>17.3</v>
          </cell>
          <cell r="H147">
            <v>14</v>
          </cell>
          <cell r="R147">
            <v>398000</v>
          </cell>
          <cell r="AG147" t="str">
            <v>UL1131-08</v>
          </cell>
        </row>
        <row r="148">
          <cell r="A148" t="str">
            <v>N8504-43</v>
          </cell>
          <cell r="B148" t="str">
            <v>4回線音声処理ボード</v>
          </cell>
          <cell r="E148">
            <v>0.3</v>
          </cell>
          <cell r="G148">
            <v>9.1</v>
          </cell>
          <cell r="H148">
            <v>7</v>
          </cell>
          <cell r="R148">
            <v>330000</v>
          </cell>
          <cell r="AG148" t="str">
            <v>UL1131-08</v>
          </cell>
        </row>
        <row r="149">
          <cell r="A149" t="str">
            <v>N8504-55</v>
          </cell>
          <cell r="B149" t="str">
            <v>高速回線ボード</v>
          </cell>
          <cell r="E149">
            <v>0.4</v>
          </cell>
          <cell r="G149">
            <v>9.1999999999999993</v>
          </cell>
          <cell r="H149">
            <v>7</v>
          </cell>
          <cell r="R149">
            <v>130000</v>
          </cell>
        </row>
        <row r="150">
          <cell r="A150" t="str">
            <v>N8504-56</v>
          </cell>
          <cell r="B150" t="str">
            <v>ISDN高速回線ボード</v>
          </cell>
          <cell r="E150">
            <v>0.4</v>
          </cell>
          <cell r="G150">
            <v>5</v>
          </cell>
          <cell r="H150">
            <v>4</v>
          </cell>
          <cell r="R150">
            <v>160000</v>
          </cell>
        </row>
        <row r="151">
          <cell r="A151" t="str">
            <v>N8504-75</v>
          </cell>
          <cell r="B151" t="str">
            <v>100BASE-TX接続ボード</v>
          </cell>
          <cell r="E151">
            <v>0.2</v>
          </cell>
          <cell r="G151">
            <v>5</v>
          </cell>
          <cell r="H151">
            <v>4</v>
          </cell>
          <cell r="R151">
            <v>21000</v>
          </cell>
        </row>
        <row r="152">
          <cell r="A152" t="str">
            <v>N8504-80</v>
          </cell>
          <cell r="B152" t="str">
            <v>100BASE-TX接続ボード</v>
          </cell>
          <cell r="E152">
            <v>0.2</v>
          </cell>
          <cell r="G152">
            <v>5</v>
          </cell>
          <cell r="H152">
            <v>4</v>
          </cell>
          <cell r="R152">
            <v>60000</v>
          </cell>
        </row>
        <row r="153">
          <cell r="A153" t="str">
            <v>N8505-07</v>
          </cell>
          <cell r="B153" t="str">
            <v>グラフィックスアクセラレータ(MEGA3)</v>
          </cell>
          <cell r="E153">
            <v>0.2</v>
          </cell>
          <cell r="G153">
            <v>2.5</v>
          </cell>
          <cell r="H153">
            <v>2</v>
          </cell>
          <cell r="R153">
            <v>62000</v>
          </cell>
        </row>
        <row r="154">
          <cell r="A154" t="str">
            <v>N8505-14</v>
          </cell>
          <cell r="B154" t="str">
            <v>グラフィックスアクセラレータ(TE3)</v>
          </cell>
          <cell r="E154">
            <v>2.17</v>
          </cell>
          <cell r="G154">
            <v>88.3</v>
          </cell>
          <cell r="H154">
            <v>81</v>
          </cell>
          <cell r="R154">
            <v>980000</v>
          </cell>
        </row>
        <row r="155">
          <cell r="A155" t="str">
            <v>N8505-16</v>
          </cell>
          <cell r="B155" t="str">
            <v>グラフィックスアクセラレータ(Oxygen202)</v>
          </cell>
          <cell r="E155">
            <v>0.3</v>
          </cell>
          <cell r="G155">
            <v>25</v>
          </cell>
          <cell r="H155">
            <v>21</v>
          </cell>
          <cell r="R155">
            <v>400000</v>
          </cell>
        </row>
        <row r="156">
          <cell r="A156" t="str">
            <v>N8505-27</v>
          </cell>
          <cell r="B156" t="str">
            <v>暗号ボード</v>
          </cell>
          <cell r="E156">
            <v>0.46</v>
          </cell>
          <cell r="H156">
            <v>0</v>
          </cell>
          <cell r="R156">
            <v>600000</v>
          </cell>
        </row>
        <row r="157">
          <cell r="A157" t="str">
            <v>N8505-37</v>
          </cell>
          <cell r="B157" t="str">
            <v>グラフィックスアクセラレータ(Gloria Synergy)</v>
          </cell>
          <cell r="E157">
            <v>0.14000000000000001</v>
          </cell>
          <cell r="G157">
            <v>7.5</v>
          </cell>
          <cell r="H157">
            <v>6</v>
          </cell>
          <cell r="R157">
            <v>30000</v>
          </cell>
        </row>
        <row r="158">
          <cell r="A158" t="str">
            <v>N8505-39</v>
          </cell>
          <cell r="B158" t="str">
            <v>グラフィックスアクセラレータ(SynergyⅡ)</v>
          </cell>
          <cell r="E158">
            <v>0.14000000000000001</v>
          </cell>
          <cell r="G158">
            <v>7.5</v>
          </cell>
          <cell r="H158">
            <v>6</v>
          </cell>
          <cell r="R158">
            <v>38000</v>
          </cell>
        </row>
        <row r="159">
          <cell r="A159" t="str">
            <v>N8540-28</v>
          </cell>
          <cell r="B159" t="str">
            <v>42Uラック</v>
          </cell>
          <cell r="C159" t="str">
            <v>RA</v>
          </cell>
          <cell r="D159">
            <v>42</v>
          </cell>
          <cell r="E159">
            <v>86.8</v>
          </cell>
          <cell r="F159">
            <v>350</v>
          </cell>
          <cell r="N159" t="str">
            <v>N8540-34</v>
          </cell>
          <cell r="R159">
            <v>286000</v>
          </cell>
          <cell r="S159">
            <v>-1.85</v>
          </cell>
          <cell r="T159">
            <v>13.05</v>
          </cell>
          <cell r="U159">
            <v>61.83</v>
          </cell>
          <cell r="V159">
            <v>73.23</v>
          </cell>
          <cell r="W159">
            <v>39.549999999999997</v>
          </cell>
          <cell r="X159">
            <v>24.1</v>
          </cell>
          <cell r="Y159">
            <v>23.6</v>
          </cell>
          <cell r="Z159">
            <v>57</v>
          </cell>
          <cell r="AA159">
            <v>17.364999999999998</v>
          </cell>
          <cell r="AD159">
            <v>0</v>
          </cell>
          <cell r="AE159">
            <v>100</v>
          </cell>
          <cell r="AF159">
            <v>45</v>
          </cell>
        </row>
        <row r="160">
          <cell r="A160" t="str">
            <v>N8540-29</v>
          </cell>
          <cell r="B160" t="str">
            <v>36Uラック</v>
          </cell>
          <cell r="C160" t="str">
            <v>RA</v>
          </cell>
          <cell r="D160">
            <v>36</v>
          </cell>
          <cell r="E160">
            <v>79.8</v>
          </cell>
          <cell r="F160">
            <v>350</v>
          </cell>
          <cell r="N160" t="str">
            <v>N8540-35</v>
          </cell>
          <cell r="R160">
            <v>216000</v>
          </cell>
          <cell r="S160">
            <v>-1.85</v>
          </cell>
          <cell r="T160">
            <v>13.05</v>
          </cell>
          <cell r="U160">
            <v>61.83</v>
          </cell>
          <cell r="V160">
            <v>73.23</v>
          </cell>
          <cell r="W160">
            <v>39.549999999999997</v>
          </cell>
          <cell r="X160">
            <v>24.1</v>
          </cell>
          <cell r="Y160">
            <v>23.6</v>
          </cell>
          <cell r="Z160">
            <v>57</v>
          </cell>
          <cell r="AA160">
            <v>17.364999999999998</v>
          </cell>
          <cell r="AD160">
            <v>0</v>
          </cell>
          <cell r="AE160">
            <v>80</v>
          </cell>
          <cell r="AF160">
            <v>45</v>
          </cell>
        </row>
        <row r="161">
          <cell r="A161" t="str">
            <v>N8540-30</v>
          </cell>
          <cell r="B161" t="str">
            <v>ラック用ドア(42U)</v>
          </cell>
          <cell r="E161">
            <v>18.8</v>
          </cell>
          <cell r="R161">
            <v>52000</v>
          </cell>
        </row>
        <row r="162">
          <cell r="A162" t="str">
            <v>N8540-31</v>
          </cell>
          <cell r="B162" t="str">
            <v>ラック用ドア(36U)</v>
          </cell>
          <cell r="E162">
            <v>17.3</v>
          </cell>
          <cell r="R162">
            <v>52000</v>
          </cell>
        </row>
        <row r="163">
          <cell r="A163" t="str">
            <v>N8540-32</v>
          </cell>
          <cell r="B163" t="str">
            <v>42Uラックサイドパネルキット</v>
          </cell>
          <cell r="E163">
            <v>22.7</v>
          </cell>
          <cell r="R163">
            <v>30000</v>
          </cell>
        </row>
        <row r="164">
          <cell r="A164" t="str">
            <v>N8540-33</v>
          </cell>
          <cell r="B164" t="str">
            <v>36Uラックサイドパネルキット</v>
          </cell>
          <cell r="E164">
            <v>21.6</v>
          </cell>
          <cell r="R164">
            <v>30000</v>
          </cell>
        </row>
        <row r="165">
          <cell r="A165" t="str">
            <v>N8540-34</v>
          </cell>
          <cell r="B165" t="str">
            <v>ラック連結キット(42U)</v>
          </cell>
          <cell r="C165" t="str">
            <v>CN</v>
          </cell>
          <cell r="E165">
            <v>3.7</v>
          </cell>
          <cell r="R165">
            <v>22000</v>
          </cell>
        </row>
        <row r="166">
          <cell r="A166" t="str">
            <v>N8540-35</v>
          </cell>
          <cell r="B166" t="str">
            <v>ラック連結キット(36U)</v>
          </cell>
          <cell r="C166" t="str">
            <v>CN</v>
          </cell>
          <cell r="E166">
            <v>3.2</v>
          </cell>
          <cell r="R166">
            <v>22000</v>
          </cell>
        </row>
        <row r="167">
          <cell r="A167" t="str">
            <v>N8540-36</v>
          </cell>
          <cell r="B167" t="str">
            <v>ラックフロントエッジマスク(42U)</v>
          </cell>
          <cell r="E167">
            <v>8.9</v>
          </cell>
          <cell r="R167">
            <v>20000</v>
          </cell>
        </row>
        <row r="168">
          <cell r="A168" t="str">
            <v>N8540-37</v>
          </cell>
          <cell r="B168" t="str">
            <v>ラックフロントエッジマスク(36U)</v>
          </cell>
          <cell r="E168">
            <v>7.3</v>
          </cell>
          <cell r="R168">
            <v>20000</v>
          </cell>
        </row>
        <row r="169">
          <cell r="A169" t="str">
            <v>N8540-38</v>
          </cell>
          <cell r="B169" t="str">
            <v>16Uラック</v>
          </cell>
          <cell r="C169" t="str">
            <v>RA</v>
          </cell>
          <cell r="D169">
            <v>16</v>
          </cell>
          <cell r="E169">
            <v>57</v>
          </cell>
          <cell r="F169">
            <v>200</v>
          </cell>
          <cell r="R169">
            <v>168000</v>
          </cell>
          <cell r="S169">
            <v>-1.85</v>
          </cell>
          <cell r="T169">
            <v>13.05</v>
          </cell>
          <cell r="U169">
            <v>61.83</v>
          </cell>
          <cell r="V169">
            <v>73.23</v>
          </cell>
          <cell r="W169">
            <v>35.200000000000003</v>
          </cell>
          <cell r="X169">
            <v>24.1</v>
          </cell>
          <cell r="Y169">
            <v>23.6</v>
          </cell>
          <cell r="Z169">
            <v>57.5</v>
          </cell>
          <cell r="AA169">
            <v>17.364999999999998</v>
          </cell>
          <cell r="AD169">
            <v>0</v>
          </cell>
          <cell r="AE169">
            <v>45</v>
          </cell>
          <cell r="AF169">
            <v>45</v>
          </cell>
        </row>
        <row r="170">
          <cell r="A170" t="str">
            <v>N8540-39</v>
          </cell>
          <cell r="B170" t="str">
            <v>スタビライザ（フロント）</v>
          </cell>
          <cell r="C170" t="str">
            <v>STB</v>
          </cell>
          <cell r="E170">
            <v>16.399999999999999</v>
          </cell>
          <cell r="R170">
            <v>7000</v>
          </cell>
        </row>
        <row r="171">
          <cell r="A171" t="str">
            <v>N8540-40</v>
          </cell>
          <cell r="B171" t="str">
            <v>汎用トレイ</v>
          </cell>
          <cell r="D171">
            <v>1</v>
          </cell>
          <cell r="E171">
            <v>7</v>
          </cell>
          <cell r="R171">
            <v>45000</v>
          </cell>
          <cell r="AC171">
            <v>60</v>
          </cell>
        </row>
        <row r="172">
          <cell r="A172" t="str">
            <v>N8540-42</v>
          </cell>
          <cell r="B172" t="str">
            <v>スタビライザ（サイド）</v>
          </cell>
          <cell r="C172" t="str">
            <v>STB</v>
          </cell>
          <cell r="E172">
            <v>15.5</v>
          </cell>
          <cell r="R172">
            <v>8000</v>
          </cell>
        </row>
        <row r="173">
          <cell r="A173" t="str">
            <v>N8540-45</v>
          </cell>
          <cell r="B173" t="str">
            <v>ラック用ドア(16U)</v>
          </cell>
          <cell r="E173">
            <v>6.5</v>
          </cell>
          <cell r="R173">
            <v>52000</v>
          </cell>
        </row>
        <row r="174">
          <cell r="A174" t="str">
            <v>N8540-46</v>
          </cell>
          <cell r="B174" t="str">
            <v>ラックフロントエッジマスク(16U)</v>
          </cell>
          <cell r="E174">
            <v>3.7</v>
          </cell>
          <cell r="R174">
            <v>20000</v>
          </cell>
        </row>
        <row r="175">
          <cell r="A175" t="str">
            <v>N8540-49</v>
          </cell>
          <cell r="B175" t="str">
            <v>汎用トレイ(引き出し型)</v>
          </cell>
          <cell r="D175">
            <v>1</v>
          </cell>
          <cell r="E175">
            <v>8</v>
          </cell>
          <cell r="R175">
            <v>45000</v>
          </cell>
          <cell r="AC175">
            <v>60</v>
          </cell>
        </row>
        <row r="176">
          <cell r="A176" t="str">
            <v>N8540-51</v>
          </cell>
          <cell r="B176" t="str">
            <v>44Uラック</v>
          </cell>
          <cell r="C176" t="str">
            <v>RA</v>
          </cell>
          <cell r="D176">
            <v>44</v>
          </cell>
          <cell r="E176">
            <v>80.3</v>
          </cell>
          <cell r="F176">
            <v>649</v>
          </cell>
          <cell r="N176" t="str">
            <v>N8540-71</v>
          </cell>
          <cell r="R176">
            <v>260000</v>
          </cell>
          <cell r="S176">
            <v>-1.85</v>
          </cell>
          <cell r="T176">
            <v>13.05</v>
          </cell>
          <cell r="U176">
            <v>61.83</v>
          </cell>
          <cell r="V176">
            <v>73.23</v>
          </cell>
          <cell r="W176">
            <v>39.549999999999997</v>
          </cell>
          <cell r="X176">
            <v>24.1</v>
          </cell>
          <cell r="Y176">
            <v>23.6</v>
          </cell>
          <cell r="Z176">
            <v>57</v>
          </cell>
          <cell r="AA176">
            <v>17.364999999999998</v>
          </cell>
          <cell r="AD176">
            <v>1.08</v>
          </cell>
          <cell r="AE176">
            <v>97.52</v>
          </cell>
          <cell r="AF176">
            <v>38.729999999999997</v>
          </cell>
          <cell r="AG176" t="str">
            <v>N8540-54,N8540-57,N8540-66</v>
          </cell>
        </row>
        <row r="177">
          <cell r="A177" t="str">
            <v>N8540-52</v>
          </cell>
          <cell r="B177" t="str">
            <v>36Uラック</v>
          </cell>
          <cell r="C177" t="str">
            <v>RA</v>
          </cell>
          <cell r="D177">
            <v>36</v>
          </cell>
          <cell r="E177">
            <v>72.8</v>
          </cell>
          <cell r="F177">
            <v>556.70000000000005</v>
          </cell>
          <cell r="N177" t="str">
            <v>N8540-72</v>
          </cell>
          <cell r="R177">
            <v>210000</v>
          </cell>
          <cell r="S177">
            <v>-1.85</v>
          </cell>
          <cell r="T177">
            <v>13.05</v>
          </cell>
          <cell r="U177">
            <v>61.83</v>
          </cell>
          <cell r="V177">
            <v>73.23</v>
          </cell>
          <cell r="W177">
            <v>39.549999999999997</v>
          </cell>
          <cell r="X177">
            <v>24.1</v>
          </cell>
          <cell r="Y177">
            <v>23.6</v>
          </cell>
          <cell r="Z177">
            <v>57</v>
          </cell>
          <cell r="AA177">
            <v>17.364999999999998</v>
          </cell>
          <cell r="AD177">
            <v>0.56000000000000005</v>
          </cell>
          <cell r="AE177">
            <v>90.26</v>
          </cell>
          <cell r="AF177">
            <v>38.369999999999997</v>
          </cell>
          <cell r="AG177" t="str">
            <v>N8540-55,N8540-58,N8540-67</v>
          </cell>
        </row>
        <row r="178">
          <cell r="A178" t="str">
            <v>N8540-53</v>
          </cell>
          <cell r="B178" t="str">
            <v>27Uラック</v>
          </cell>
          <cell r="C178" t="str">
            <v>RA</v>
          </cell>
          <cell r="D178">
            <v>27</v>
          </cell>
          <cell r="E178">
            <v>63.8</v>
          </cell>
          <cell r="F178">
            <v>395.8</v>
          </cell>
          <cell r="N178" t="str">
            <v>N8540-73</v>
          </cell>
          <cell r="R178">
            <v>180000</v>
          </cell>
          <cell r="S178">
            <v>-1.85</v>
          </cell>
          <cell r="T178">
            <v>13.05</v>
          </cell>
          <cell r="U178">
            <v>61.83</v>
          </cell>
          <cell r="V178">
            <v>73.23</v>
          </cell>
          <cell r="W178">
            <v>39.549999999999997</v>
          </cell>
          <cell r="X178">
            <v>24.1</v>
          </cell>
          <cell r="Y178">
            <v>23.6</v>
          </cell>
          <cell r="Z178">
            <v>57</v>
          </cell>
          <cell r="AA178">
            <v>17.364999999999998</v>
          </cell>
          <cell r="AD178">
            <v>0.88</v>
          </cell>
          <cell r="AE178">
            <v>72.27</v>
          </cell>
          <cell r="AF178">
            <v>38.24</v>
          </cell>
          <cell r="AG178" t="str">
            <v>N8540-56,N8540-59,N8540-68</v>
          </cell>
        </row>
        <row r="179">
          <cell r="A179" t="str">
            <v>N8540-54</v>
          </cell>
          <cell r="B179" t="str">
            <v>ラック用フロントドア(44U)</v>
          </cell>
          <cell r="E179">
            <v>15.3</v>
          </cell>
          <cell r="R179">
            <v>50000</v>
          </cell>
          <cell r="AD179">
            <v>0.42</v>
          </cell>
          <cell r="AE179">
            <v>96.1</v>
          </cell>
          <cell r="AF179">
            <v>-7.65</v>
          </cell>
        </row>
        <row r="180">
          <cell r="A180" t="str">
            <v>N8540-55</v>
          </cell>
          <cell r="B180" t="str">
            <v>ラック用フロントドア(36U)</v>
          </cell>
          <cell r="E180">
            <v>12.7</v>
          </cell>
          <cell r="R180">
            <v>50000</v>
          </cell>
          <cell r="AD180">
            <v>1.8</v>
          </cell>
          <cell r="AE180">
            <v>78.33</v>
          </cell>
          <cell r="AF180">
            <v>-7.65</v>
          </cell>
        </row>
        <row r="181">
          <cell r="A181" t="str">
            <v>N8540-56</v>
          </cell>
          <cell r="B181" t="str">
            <v>ラック用フロントドア(27U)</v>
          </cell>
          <cell r="E181">
            <v>10.1</v>
          </cell>
          <cell r="R181">
            <v>50000</v>
          </cell>
          <cell r="AD181">
            <v>0.04</v>
          </cell>
          <cell r="AE181">
            <v>59.44</v>
          </cell>
          <cell r="AF181">
            <v>-7.65</v>
          </cell>
        </row>
        <row r="182">
          <cell r="A182" t="str">
            <v>N8540-57</v>
          </cell>
          <cell r="B182" t="str">
            <v>ラック用リアドア(44U)</v>
          </cell>
          <cell r="E182">
            <v>9.6</v>
          </cell>
          <cell r="R182">
            <v>40000</v>
          </cell>
          <cell r="AD182">
            <v>-5.08</v>
          </cell>
          <cell r="AE182">
            <v>110.46</v>
          </cell>
          <cell r="AF182">
            <v>75.650000000000006</v>
          </cell>
        </row>
        <row r="183">
          <cell r="A183" t="str">
            <v>N8540-58</v>
          </cell>
          <cell r="B183" t="str">
            <v>ラック用リアドア(36U)</v>
          </cell>
          <cell r="E183">
            <v>7.6</v>
          </cell>
          <cell r="R183">
            <v>40000</v>
          </cell>
          <cell r="AD183">
            <v>-4.13</v>
          </cell>
          <cell r="AE183">
            <v>94.63</v>
          </cell>
          <cell r="AF183">
            <v>75.650000000000006</v>
          </cell>
        </row>
        <row r="184">
          <cell r="A184" t="str">
            <v>N8540-59</v>
          </cell>
          <cell r="B184" t="str">
            <v>ラック用リアドア(27U)</v>
          </cell>
          <cell r="E184">
            <v>7.6</v>
          </cell>
          <cell r="R184">
            <v>40000</v>
          </cell>
          <cell r="AD184">
            <v>-7.74</v>
          </cell>
          <cell r="AE184">
            <v>52.45</v>
          </cell>
          <cell r="AF184">
            <v>75.650000000000006</v>
          </cell>
        </row>
        <row r="185">
          <cell r="A185" t="str">
            <v>N8540-60</v>
          </cell>
          <cell r="B185" t="str">
            <v>ラック奥行拡張キット(44U)</v>
          </cell>
          <cell r="E185">
            <v>16.100000000000001</v>
          </cell>
          <cell r="R185">
            <v>50000</v>
          </cell>
          <cell r="AD185">
            <v>-0.16</v>
          </cell>
          <cell r="AE185">
            <v>96.48</v>
          </cell>
          <cell r="AF185">
            <v>75.709999999999994</v>
          </cell>
        </row>
        <row r="186">
          <cell r="A186" t="str">
            <v>N8540-61</v>
          </cell>
          <cell r="B186" t="str">
            <v>ラック奥行拡張キット(36U)</v>
          </cell>
          <cell r="E186">
            <v>13.6</v>
          </cell>
          <cell r="R186">
            <v>50000</v>
          </cell>
          <cell r="AD186">
            <v>-1.31</v>
          </cell>
          <cell r="AE186">
            <v>79.709999999999994</v>
          </cell>
          <cell r="AF186">
            <v>75.709999999999994</v>
          </cell>
        </row>
        <row r="187">
          <cell r="A187" t="str">
            <v>N8540-62</v>
          </cell>
          <cell r="B187" t="str">
            <v>ラック奥行拡張キット(27U)</v>
          </cell>
          <cell r="E187">
            <v>10.9</v>
          </cell>
          <cell r="R187">
            <v>50000</v>
          </cell>
          <cell r="AD187">
            <v>-1</v>
          </cell>
          <cell r="AE187">
            <v>58.35</v>
          </cell>
          <cell r="AF187">
            <v>75.709999999999994</v>
          </cell>
        </row>
        <row r="188">
          <cell r="A188" t="str">
            <v>N8540-66</v>
          </cell>
          <cell r="B188" t="str">
            <v>44Uラックサイドパネルセット</v>
          </cell>
          <cell r="E188">
            <v>28</v>
          </cell>
          <cell r="R188">
            <v>30000</v>
          </cell>
          <cell r="AD188">
            <v>0</v>
          </cell>
          <cell r="AE188">
            <v>96.375</v>
          </cell>
          <cell r="AF188">
            <v>35.65</v>
          </cell>
        </row>
        <row r="189">
          <cell r="A189" t="str">
            <v>N8540-67</v>
          </cell>
          <cell r="B189" t="str">
            <v>36Uラックサイドパネルセット</v>
          </cell>
          <cell r="E189">
            <v>22.8</v>
          </cell>
          <cell r="R189">
            <v>30000</v>
          </cell>
          <cell r="AD189">
            <v>0</v>
          </cell>
          <cell r="AE189">
            <v>76.834999999999994</v>
          </cell>
          <cell r="AF189">
            <v>36.61</v>
          </cell>
        </row>
        <row r="190">
          <cell r="A190" t="str">
            <v>N8540-68</v>
          </cell>
          <cell r="B190" t="str">
            <v>27Uラックサイドパネルセット</v>
          </cell>
          <cell r="E190">
            <v>17.2</v>
          </cell>
          <cell r="R190">
            <v>30000</v>
          </cell>
          <cell r="AD190">
            <v>0</v>
          </cell>
          <cell r="AE190">
            <v>58.5</v>
          </cell>
          <cell r="AF190">
            <v>35.65</v>
          </cell>
        </row>
        <row r="191">
          <cell r="A191" t="str">
            <v>N8540-69</v>
          </cell>
          <cell r="B191" t="str">
            <v>スタビライザ(フロント)</v>
          </cell>
          <cell r="C191" t="str">
            <v>STB</v>
          </cell>
          <cell r="E191">
            <v>8.6</v>
          </cell>
          <cell r="R191">
            <v>7000</v>
          </cell>
          <cell r="AD191">
            <v>0</v>
          </cell>
          <cell r="AE191">
            <v>-17</v>
          </cell>
          <cell r="AF191">
            <v>-10.64</v>
          </cell>
        </row>
        <row r="192">
          <cell r="A192" t="str">
            <v>N8540-70</v>
          </cell>
          <cell r="B192" t="str">
            <v>スタビライザ（サイド）</v>
          </cell>
          <cell r="C192" t="str">
            <v>STB</v>
          </cell>
          <cell r="E192">
            <v>14.4</v>
          </cell>
          <cell r="R192">
            <v>8000</v>
          </cell>
          <cell r="AD192">
            <v>0</v>
          </cell>
          <cell r="AE192">
            <v>-17</v>
          </cell>
          <cell r="AF192">
            <v>37.380000000000003</v>
          </cell>
        </row>
        <row r="193">
          <cell r="A193" t="str">
            <v>N8540-71</v>
          </cell>
          <cell r="B193" t="str">
            <v>ラック連結キット(44U)</v>
          </cell>
          <cell r="C193" t="str">
            <v>CN</v>
          </cell>
          <cell r="R193">
            <v>20000</v>
          </cell>
        </row>
        <row r="194">
          <cell r="A194" t="str">
            <v>N8540-72</v>
          </cell>
          <cell r="B194" t="str">
            <v>ラック連結キット(36U)</v>
          </cell>
          <cell r="C194" t="str">
            <v>CN</v>
          </cell>
          <cell r="R194">
            <v>20000</v>
          </cell>
        </row>
        <row r="195">
          <cell r="A195" t="str">
            <v>N8540-73</v>
          </cell>
          <cell r="B195" t="str">
            <v>ラック連結キット(27U)</v>
          </cell>
          <cell r="C195" t="str">
            <v>CN</v>
          </cell>
          <cell r="R195">
            <v>20000</v>
          </cell>
        </row>
        <row r="196">
          <cell r="A196" t="str">
            <v>N8541-01</v>
          </cell>
          <cell r="B196" t="str">
            <v>Disk増設ユニット(ラック用)</v>
          </cell>
          <cell r="D196">
            <v>5</v>
          </cell>
          <cell r="E196">
            <v>35</v>
          </cell>
          <cell r="G196">
            <v>250</v>
          </cell>
          <cell r="H196">
            <v>0</v>
          </cell>
          <cell r="R196">
            <v>400000</v>
          </cell>
          <cell r="AC196">
            <v>65</v>
          </cell>
        </row>
        <row r="197">
          <cell r="A197" t="str">
            <v>N8541-05AC</v>
          </cell>
          <cell r="B197" t="str">
            <v>ブランクパネルセット</v>
          </cell>
          <cell r="R197">
            <v>9000</v>
          </cell>
        </row>
        <row r="198">
          <cell r="A198" t="str">
            <v>N8541-10</v>
          </cell>
          <cell r="B198" t="str">
            <v>Fibre Channelハブ用トレイ</v>
          </cell>
          <cell r="D198">
            <v>2</v>
          </cell>
          <cell r="E198">
            <v>2.8</v>
          </cell>
          <cell r="R198">
            <v>50000</v>
          </cell>
          <cell r="AC198">
            <v>60</v>
          </cell>
        </row>
        <row r="199">
          <cell r="A199" t="str">
            <v>N8541-13</v>
          </cell>
          <cell r="B199" t="str">
            <v>デバイス増設ユニット(ラック用)</v>
          </cell>
          <cell r="D199">
            <v>3</v>
          </cell>
          <cell r="E199">
            <v>17</v>
          </cell>
          <cell r="G199">
            <v>500</v>
          </cell>
          <cell r="H199">
            <v>0</v>
          </cell>
          <cell r="R199">
            <v>110000</v>
          </cell>
          <cell r="AC199">
            <v>70.8</v>
          </cell>
        </row>
        <row r="200">
          <cell r="A200" t="str">
            <v>N8541-18</v>
          </cell>
          <cell r="B200" t="str">
            <v>ディスクアレイ装置</v>
          </cell>
          <cell r="D200">
            <v>4</v>
          </cell>
          <cell r="E200">
            <v>32</v>
          </cell>
          <cell r="G200">
            <v>220</v>
          </cell>
          <cell r="H200">
            <v>0</v>
          </cell>
          <cell r="R200">
            <v>2100000</v>
          </cell>
          <cell r="AC200">
            <v>60</v>
          </cell>
          <cell r="AG200" t="str">
            <v>N8503-46,K208-31C</v>
          </cell>
        </row>
        <row r="201">
          <cell r="A201" t="str">
            <v>N8541-19</v>
          </cell>
          <cell r="B201" t="str">
            <v>Disk増設筐体（ラック用）</v>
          </cell>
          <cell r="D201">
            <v>3</v>
          </cell>
          <cell r="E201">
            <v>20</v>
          </cell>
          <cell r="G201">
            <v>344</v>
          </cell>
          <cell r="H201">
            <v>16</v>
          </cell>
          <cell r="R201">
            <v>350000</v>
          </cell>
          <cell r="AC201">
            <v>70</v>
          </cell>
          <cell r="AG201" t="str">
            <v>K208-38C</v>
          </cell>
        </row>
        <row r="202">
          <cell r="A202" t="str">
            <v>N8541-26</v>
          </cell>
          <cell r="B202" t="str">
            <v>DISK増設ユニット(ラック用)</v>
          </cell>
          <cell r="C202" t="str">
            <v>DK</v>
          </cell>
          <cell r="D202">
            <v>3</v>
          </cell>
          <cell r="E202">
            <v>39</v>
          </cell>
          <cell r="R202">
            <v>350000</v>
          </cell>
          <cell r="AC202">
            <v>65</v>
          </cell>
          <cell r="AG202" t="str">
            <v>K208-38C</v>
          </cell>
        </row>
        <row r="203">
          <cell r="A203" t="str">
            <v>N8541-27</v>
          </cell>
          <cell r="B203" t="str">
            <v>DISK増設ユニット(ラック用)</v>
          </cell>
          <cell r="C203" t="str">
            <v>DK</v>
          </cell>
          <cell r="D203">
            <v>1</v>
          </cell>
          <cell r="R203">
            <v>100000</v>
          </cell>
          <cell r="AC203">
            <v>70</v>
          </cell>
          <cell r="AG203" t="str">
            <v>K208-38C</v>
          </cell>
        </row>
        <row r="204">
          <cell r="A204" t="str">
            <v>N8541-28</v>
          </cell>
          <cell r="B204" t="str">
            <v>デバイス増設ユニット(ラック用)</v>
          </cell>
          <cell r="C204" t="str">
            <v>DK</v>
          </cell>
          <cell r="D204">
            <v>2</v>
          </cell>
          <cell r="R204">
            <v>160000</v>
          </cell>
          <cell r="AC204">
            <v>70</v>
          </cell>
        </row>
        <row r="205">
          <cell r="A205" t="str">
            <v>N8541-29</v>
          </cell>
          <cell r="B205" t="str">
            <v>デバイス増設ユニット(ラック用)</v>
          </cell>
          <cell r="C205" t="str">
            <v>DK</v>
          </cell>
          <cell r="D205">
            <v>1</v>
          </cell>
          <cell r="R205">
            <v>80000</v>
          </cell>
          <cell r="AC205">
            <v>70</v>
          </cell>
        </row>
        <row r="206">
          <cell r="A206" t="str">
            <v>N8542-02</v>
          </cell>
          <cell r="B206" t="str">
            <v>無停電電源装置(1400VA)(ラック用)</v>
          </cell>
          <cell r="D206">
            <v>3</v>
          </cell>
          <cell r="E206">
            <v>25</v>
          </cell>
          <cell r="I206">
            <v>1400</v>
          </cell>
          <cell r="J206">
            <v>950</v>
          </cell>
          <cell r="R206">
            <v>168800</v>
          </cell>
          <cell r="AC206">
            <v>38.1</v>
          </cell>
        </row>
        <row r="207">
          <cell r="A207" t="str">
            <v>N8542-05</v>
          </cell>
          <cell r="B207" t="str">
            <v>電源ユニット(ラック用)</v>
          </cell>
          <cell r="G207">
            <v>450</v>
          </cell>
          <cell r="H207">
            <v>0</v>
          </cell>
          <cell r="R207">
            <v>150000</v>
          </cell>
          <cell r="AC207">
            <v>29.8</v>
          </cell>
        </row>
        <row r="208">
          <cell r="A208" t="str">
            <v>N8542-07AC</v>
          </cell>
          <cell r="B208" t="str">
            <v>無停電電源装置（1250VA）</v>
          </cell>
          <cell r="C208" t="str">
            <v>UPS</v>
          </cell>
          <cell r="D208">
            <v>3</v>
          </cell>
          <cell r="E208">
            <v>30</v>
          </cell>
          <cell r="I208">
            <v>1250</v>
          </cell>
          <cell r="J208">
            <v>937</v>
          </cell>
          <cell r="R208">
            <v>255800</v>
          </cell>
          <cell r="AC208">
            <v>50</v>
          </cell>
        </row>
        <row r="209">
          <cell r="A209" t="str">
            <v>N8542-08AC</v>
          </cell>
          <cell r="B209" t="str">
            <v>無停電電源装置（3000VA）</v>
          </cell>
          <cell r="C209" t="str">
            <v>UPS</v>
          </cell>
          <cell r="D209">
            <v>5</v>
          </cell>
          <cell r="E209">
            <v>65</v>
          </cell>
          <cell r="I209">
            <v>3000</v>
          </cell>
          <cell r="J209">
            <v>2100</v>
          </cell>
          <cell r="R209">
            <v>475000</v>
          </cell>
          <cell r="AC209">
            <v>60</v>
          </cell>
        </row>
        <row r="210">
          <cell r="A210" t="str">
            <v>N8542-09AC</v>
          </cell>
          <cell r="B210" t="str">
            <v>UPS用バッテリユニット(ラック用)</v>
          </cell>
          <cell r="D210">
            <v>3</v>
          </cell>
          <cell r="E210">
            <v>35</v>
          </cell>
          <cell r="H210">
            <v>0</v>
          </cell>
          <cell r="R210">
            <v>200000</v>
          </cell>
          <cell r="AC210">
            <v>50</v>
          </cell>
        </row>
        <row r="211">
          <cell r="A211" t="str">
            <v>N8542-11</v>
          </cell>
          <cell r="B211" t="str">
            <v>無停電電源装置(3000VA)(ラック用)</v>
          </cell>
          <cell r="D211">
            <v>3</v>
          </cell>
          <cell r="E211">
            <v>54</v>
          </cell>
          <cell r="I211">
            <v>3000</v>
          </cell>
          <cell r="J211">
            <v>2250</v>
          </cell>
          <cell r="O211">
            <v>1</v>
          </cell>
          <cell r="P211" t="str">
            <v>N8542-11</v>
          </cell>
          <cell r="R211">
            <v>388000</v>
          </cell>
          <cell r="AC211">
            <v>62.2</v>
          </cell>
        </row>
        <row r="212">
          <cell r="A212" t="str">
            <v>N8542-12</v>
          </cell>
          <cell r="B212" t="str">
            <v>無停電電源装置(1250VA)(ラック用)</v>
          </cell>
          <cell r="C212" t="str">
            <v>UPS</v>
          </cell>
          <cell r="D212">
            <v>3</v>
          </cell>
          <cell r="E212">
            <v>30</v>
          </cell>
          <cell r="I212">
            <v>1250</v>
          </cell>
          <cell r="J212">
            <v>937</v>
          </cell>
          <cell r="R212">
            <v>255800</v>
          </cell>
          <cell r="AC212">
            <v>50</v>
          </cell>
        </row>
        <row r="213">
          <cell r="A213" t="str">
            <v>N8543-01AC</v>
          </cell>
          <cell r="B213" t="str">
            <v>サーバスイッチユニット（４サーバ）</v>
          </cell>
          <cell r="C213" t="str">
            <v>SSU</v>
          </cell>
          <cell r="D213">
            <v>2</v>
          </cell>
          <cell r="E213">
            <v>5</v>
          </cell>
          <cell r="G213">
            <v>40</v>
          </cell>
          <cell r="H213">
            <v>40</v>
          </cell>
          <cell r="M213">
            <v>1</v>
          </cell>
          <cell r="N213" t="str">
            <v>N8543-17</v>
          </cell>
          <cell r="Q213">
            <v>1</v>
          </cell>
          <cell r="R213">
            <v>132000</v>
          </cell>
          <cell r="AC213">
            <v>55</v>
          </cell>
          <cell r="AG213" t="str">
            <v>K210-70</v>
          </cell>
        </row>
        <row r="214">
          <cell r="A214" t="str">
            <v>N8543-11</v>
          </cell>
          <cell r="B214" t="str">
            <v>ラックコンバージョンキット</v>
          </cell>
          <cell r="R214">
            <v>100000</v>
          </cell>
        </row>
        <row r="215">
          <cell r="A215" t="str">
            <v>N8543-12</v>
          </cell>
          <cell r="B215" t="str">
            <v>ラックコンバージョンキット</v>
          </cell>
          <cell r="R215">
            <v>100000</v>
          </cell>
        </row>
        <row r="216">
          <cell r="A216" t="str">
            <v>N8543-13</v>
          </cell>
          <cell r="B216" t="str">
            <v>ラックコンバージョンキット</v>
          </cell>
          <cell r="R216">
            <v>100000</v>
          </cell>
        </row>
        <row r="217">
          <cell r="A217" t="str">
            <v>N8543-15</v>
          </cell>
          <cell r="B217" t="str">
            <v>ラックコンバージョンキット</v>
          </cell>
          <cell r="R217">
            <v>100000</v>
          </cell>
        </row>
        <row r="218">
          <cell r="A218" t="str">
            <v>N8543-16</v>
          </cell>
          <cell r="B218" t="str">
            <v>サーバスイッチユニット（8サーバ）</v>
          </cell>
          <cell r="C218" t="str">
            <v>SSU</v>
          </cell>
          <cell r="D218">
            <v>1</v>
          </cell>
          <cell r="E218">
            <v>2.85</v>
          </cell>
          <cell r="G218">
            <v>21</v>
          </cell>
          <cell r="H218">
            <v>15</v>
          </cell>
          <cell r="M218">
            <v>1</v>
          </cell>
          <cell r="N218" t="str">
            <v>N8543-25,N8543-28,N8543-16</v>
          </cell>
          <cell r="Q218">
            <v>1</v>
          </cell>
          <cell r="R218">
            <v>165000</v>
          </cell>
          <cell r="AC218">
            <v>15</v>
          </cell>
          <cell r="AG218" t="str">
            <v>K210-77,K210-71</v>
          </cell>
        </row>
        <row r="219">
          <cell r="A219" t="str">
            <v>N8543-17</v>
          </cell>
          <cell r="B219" t="str">
            <v>ディスプレイ／キーボード収納ユニット</v>
          </cell>
          <cell r="D219">
            <v>10</v>
          </cell>
          <cell r="E219">
            <v>29.1</v>
          </cell>
          <cell r="G219">
            <v>85</v>
          </cell>
          <cell r="H219">
            <v>85</v>
          </cell>
          <cell r="K219">
            <v>15</v>
          </cell>
          <cell r="L219">
            <v>25</v>
          </cell>
          <cell r="Q219">
            <v>1</v>
          </cell>
          <cell r="R219">
            <v>70000</v>
          </cell>
          <cell r="AC219">
            <v>40</v>
          </cell>
        </row>
        <row r="220">
          <cell r="A220" t="str">
            <v>N8543-21</v>
          </cell>
          <cell r="B220" t="str">
            <v>ラックコンバージョンキット</v>
          </cell>
          <cell r="R220">
            <v>50000</v>
          </cell>
        </row>
        <row r="221">
          <cell r="A221" t="str">
            <v>N8543-24</v>
          </cell>
          <cell r="B221" t="str">
            <v>ラックコンバージョンキット</v>
          </cell>
          <cell r="R221">
            <v>100000</v>
          </cell>
        </row>
        <row r="222">
          <cell r="A222" t="str">
            <v>N8543-25</v>
          </cell>
          <cell r="B222" t="str">
            <v>液晶ディスプレイ/キーボード収納ユニット</v>
          </cell>
          <cell r="D222">
            <v>2</v>
          </cell>
          <cell r="K222">
            <v>15</v>
          </cell>
          <cell r="L222">
            <v>25</v>
          </cell>
          <cell r="N222" t="str">
            <v>N8571-16,N8570-10,N8570-05</v>
          </cell>
          <cell r="Q222">
            <v>1</v>
          </cell>
          <cell r="R222">
            <v>85000</v>
          </cell>
          <cell r="AC222">
            <v>60</v>
          </cell>
          <cell r="AG222" t="str">
            <v>N8571-16,N8570-10,N8570-05</v>
          </cell>
        </row>
        <row r="223">
          <cell r="A223" t="str">
            <v>N8543-26</v>
          </cell>
          <cell r="B223" t="str">
            <v>ラックコンバージョンキット</v>
          </cell>
          <cell r="R223">
            <v>50000</v>
          </cell>
        </row>
        <row r="224">
          <cell r="A224" t="str">
            <v>N8543-28</v>
          </cell>
          <cell r="B224" t="str">
            <v>ディスプレイ／キーボード収納ユニット</v>
          </cell>
          <cell r="D224">
            <v>10</v>
          </cell>
          <cell r="E224">
            <v>29.1</v>
          </cell>
          <cell r="G224">
            <v>85</v>
          </cell>
          <cell r="H224">
            <v>85</v>
          </cell>
          <cell r="K224">
            <v>15</v>
          </cell>
          <cell r="L224">
            <v>25</v>
          </cell>
          <cell r="N224" t="str">
            <v>N8571-21,N8570-10,N8570-05</v>
          </cell>
          <cell r="Q224">
            <v>1</v>
          </cell>
          <cell r="R224">
            <v>63000</v>
          </cell>
          <cell r="AC224">
            <v>40</v>
          </cell>
          <cell r="AG224" t="str">
            <v>N8571-21,N8570-10,N8570-05</v>
          </cell>
        </row>
        <row r="225">
          <cell r="A225" t="str">
            <v>N8543-29</v>
          </cell>
          <cell r="B225" t="str">
            <v>ラック冷却用ファン</v>
          </cell>
          <cell r="E225">
            <v>4</v>
          </cell>
          <cell r="R225">
            <v>65000</v>
          </cell>
          <cell r="AC225">
            <v>80</v>
          </cell>
        </row>
        <row r="226">
          <cell r="A226" t="str">
            <v>N8543-30</v>
          </cell>
          <cell r="B226" t="str">
            <v>冷却ファン付きトレイ</v>
          </cell>
          <cell r="D226">
            <v>1</v>
          </cell>
          <cell r="R226">
            <v>65000</v>
          </cell>
          <cell r="AC226">
            <v>60</v>
          </cell>
        </row>
        <row r="227">
          <cell r="A227" t="str">
            <v>N8544-01</v>
          </cell>
          <cell r="B227" t="str">
            <v>ラックマウント保守用脚立</v>
          </cell>
          <cell r="R227">
            <v>40000</v>
          </cell>
          <cell r="AC227">
            <v>82.5</v>
          </cell>
        </row>
        <row r="228">
          <cell r="A228" t="str">
            <v>N8545-01</v>
          </cell>
          <cell r="B228" t="str">
            <v>V.24回線切替ユニット</v>
          </cell>
          <cell r="D228">
            <v>3</v>
          </cell>
          <cell r="E228">
            <v>20</v>
          </cell>
          <cell r="G228">
            <v>100</v>
          </cell>
          <cell r="H228">
            <v>86</v>
          </cell>
          <cell r="R228">
            <v>700000</v>
          </cell>
          <cell r="AC228">
            <v>50</v>
          </cell>
        </row>
        <row r="229">
          <cell r="A229" t="str">
            <v>N8545-02</v>
          </cell>
          <cell r="B229" t="str">
            <v>V.24回線切替拡張ユニット</v>
          </cell>
          <cell r="D229">
            <v>2</v>
          </cell>
          <cell r="E229">
            <v>20</v>
          </cell>
          <cell r="G229">
            <v>100</v>
          </cell>
          <cell r="H229">
            <v>86</v>
          </cell>
          <cell r="R229">
            <v>700000</v>
          </cell>
          <cell r="AC229">
            <v>50</v>
          </cell>
        </row>
        <row r="230">
          <cell r="A230" t="str">
            <v>N8545-03</v>
          </cell>
          <cell r="B230" t="str">
            <v>X.21回線切替ユニット</v>
          </cell>
          <cell r="D230">
            <v>3</v>
          </cell>
          <cell r="E230">
            <v>20</v>
          </cell>
          <cell r="G230">
            <v>100</v>
          </cell>
          <cell r="H230">
            <v>86</v>
          </cell>
          <cell r="R230">
            <v>700000</v>
          </cell>
          <cell r="AC230">
            <v>50</v>
          </cell>
        </row>
        <row r="231">
          <cell r="A231" t="str">
            <v>N8545-04</v>
          </cell>
          <cell r="B231" t="str">
            <v>X.21回線切替拡張ユニット</v>
          </cell>
          <cell r="D231">
            <v>2</v>
          </cell>
          <cell r="E231">
            <v>20</v>
          </cell>
          <cell r="G231">
            <v>100</v>
          </cell>
          <cell r="H231">
            <v>86</v>
          </cell>
          <cell r="R231">
            <v>700000</v>
          </cell>
          <cell r="AC231">
            <v>50</v>
          </cell>
        </row>
        <row r="232">
          <cell r="A232" t="str">
            <v>N8550-03</v>
          </cell>
          <cell r="B232" t="str">
            <v>増設用4GB HDD</v>
          </cell>
          <cell r="E232">
            <v>0.68</v>
          </cell>
          <cell r="G232">
            <v>11</v>
          </cell>
          <cell r="R232">
            <v>210000</v>
          </cell>
        </row>
        <row r="233">
          <cell r="A233" t="str">
            <v>N8550-05</v>
          </cell>
          <cell r="B233" t="str">
            <v>増設用4GB HDD</v>
          </cell>
          <cell r="E233">
            <v>0.68</v>
          </cell>
          <cell r="G233">
            <v>11</v>
          </cell>
          <cell r="R233">
            <v>220000</v>
          </cell>
        </row>
        <row r="234">
          <cell r="A234" t="str">
            <v>N8550-09</v>
          </cell>
          <cell r="B234" t="str">
            <v>増設用8.6GB HDD</v>
          </cell>
          <cell r="E234">
            <v>1</v>
          </cell>
          <cell r="G234">
            <v>17.5</v>
          </cell>
          <cell r="R234">
            <v>470000</v>
          </cell>
        </row>
        <row r="235">
          <cell r="A235" t="str">
            <v>N8550-12</v>
          </cell>
          <cell r="B235" t="str">
            <v>増設用4GB HDD</v>
          </cell>
          <cell r="E235">
            <v>0.68</v>
          </cell>
          <cell r="G235">
            <v>9.5</v>
          </cell>
          <cell r="R235">
            <v>210000</v>
          </cell>
        </row>
        <row r="236">
          <cell r="A236" t="str">
            <v>N8550-15</v>
          </cell>
          <cell r="B236" t="str">
            <v>増設用1.6GB HDD</v>
          </cell>
          <cell r="E236">
            <v>0.6</v>
          </cell>
          <cell r="G236">
            <v>7</v>
          </cell>
          <cell r="R236">
            <v>110000</v>
          </cell>
        </row>
        <row r="237">
          <cell r="A237" t="str">
            <v>N8550-16</v>
          </cell>
          <cell r="B237" t="str">
            <v>増設用2.5GB HDD</v>
          </cell>
          <cell r="E237">
            <v>0.6</v>
          </cell>
          <cell r="G237">
            <v>7</v>
          </cell>
          <cell r="R237">
            <v>150000</v>
          </cell>
        </row>
        <row r="238">
          <cell r="A238" t="str">
            <v>N8550-18</v>
          </cell>
          <cell r="B238" t="str">
            <v>増設用4GB HDD</v>
          </cell>
          <cell r="E238">
            <v>0.73</v>
          </cell>
          <cell r="G238">
            <v>11</v>
          </cell>
          <cell r="R238">
            <v>220000</v>
          </cell>
        </row>
        <row r="239">
          <cell r="A239" t="str">
            <v>N8550-19</v>
          </cell>
          <cell r="B239" t="str">
            <v>増設用8.6GB HDD</v>
          </cell>
          <cell r="E239">
            <v>0.68</v>
          </cell>
          <cell r="G239">
            <v>9.5</v>
          </cell>
          <cell r="R239">
            <v>470000</v>
          </cell>
        </row>
        <row r="240">
          <cell r="A240" t="str">
            <v>N8550-22</v>
          </cell>
          <cell r="B240" t="str">
            <v>増設用4GB HDD</v>
          </cell>
          <cell r="E240">
            <v>0.9</v>
          </cell>
          <cell r="G240">
            <v>13</v>
          </cell>
          <cell r="R240">
            <v>220000</v>
          </cell>
        </row>
        <row r="241">
          <cell r="A241" t="str">
            <v>N8550-24</v>
          </cell>
          <cell r="B241" t="str">
            <v>増設用2GB HDD</v>
          </cell>
          <cell r="E241">
            <v>0.68</v>
          </cell>
          <cell r="G241">
            <v>13</v>
          </cell>
          <cell r="R241">
            <v>160000</v>
          </cell>
        </row>
        <row r="242">
          <cell r="A242" t="str">
            <v>N8550-25</v>
          </cell>
          <cell r="B242" t="str">
            <v>増設用4GB HDD</v>
          </cell>
          <cell r="E242">
            <v>0.68</v>
          </cell>
          <cell r="G242">
            <v>11.8</v>
          </cell>
          <cell r="R242">
            <v>220000</v>
          </cell>
        </row>
        <row r="243">
          <cell r="A243" t="str">
            <v>N8550-27</v>
          </cell>
          <cell r="B243" t="str">
            <v>増設用4GB HDD</v>
          </cell>
          <cell r="E243">
            <v>0.68</v>
          </cell>
          <cell r="G243">
            <v>9.5</v>
          </cell>
          <cell r="R243">
            <v>210000</v>
          </cell>
        </row>
        <row r="244">
          <cell r="A244" t="str">
            <v>N8550-30</v>
          </cell>
          <cell r="B244" t="str">
            <v>増設用8.6GB HDD</v>
          </cell>
          <cell r="E244">
            <v>0.81</v>
          </cell>
          <cell r="G244">
            <v>13.1</v>
          </cell>
          <cell r="R244">
            <v>180000</v>
          </cell>
        </row>
        <row r="245">
          <cell r="A245" t="str">
            <v>N8550-31</v>
          </cell>
          <cell r="B245" t="str">
            <v>増設用HDDケージ</v>
          </cell>
          <cell r="E245">
            <v>2</v>
          </cell>
          <cell r="R245">
            <v>58000</v>
          </cell>
        </row>
        <row r="246">
          <cell r="A246" t="str">
            <v>N8550-32</v>
          </cell>
          <cell r="B246" t="str">
            <v>増設用8.6GB HDD</v>
          </cell>
          <cell r="E246">
            <v>0.81</v>
          </cell>
          <cell r="G246">
            <v>7</v>
          </cell>
          <cell r="R246">
            <v>470000</v>
          </cell>
        </row>
        <row r="247">
          <cell r="A247" t="str">
            <v>N8550-40AC</v>
          </cell>
          <cell r="B247" t="str">
            <v>増設ディスク装置</v>
          </cell>
          <cell r="G247">
            <v>119</v>
          </cell>
          <cell r="R247">
            <v>3500000</v>
          </cell>
        </row>
        <row r="248">
          <cell r="A248" t="str">
            <v>N8550-44AC</v>
          </cell>
          <cell r="B248" t="str">
            <v>ブランクパネルセット</v>
          </cell>
          <cell r="R248">
            <v>80000</v>
          </cell>
        </row>
        <row r="249">
          <cell r="A249" t="str">
            <v>N8550-45</v>
          </cell>
          <cell r="B249" t="str">
            <v>増設用8.6GB HDD</v>
          </cell>
          <cell r="E249">
            <v>0.63</v>
          </cell>
          <cell r="G249">
            <v>7</v>
          </cell>
          <cell r="R249">
            <v>100000</v>
          </cell>
        </row>
        <row r="250">
          <cell r="A250" t="str">
            <v>N8550-53</v>
          </cell>
          <cell r="B250" t="str">
            <v>増設用8.6GB HDD</v>
          </cell>
          <cell r="E250">
            <v>0.67</v>
          </cell>
          <cell r="G250">
            <v>13.4</v>
          </cell>
          <cell r="R250">
            <v>210000</v>
          </cell>
        </row>
        <row r="251">
          <cell r="A251" t="str">
            <v>N8550-54</v>
          </cell>
          <cell r="B251" t="str">
            <v>増設用HDDケージ</v>
          </cell>
          <cell r="E251">
            <v>2</v>
          </cell>
          <cell r="R251">
            <v>58000</v>
          </cell>
        </row>
        <row r="252">
          <cell r="A252" t="str">
            <v>N8550-56</v>
          </cell>
          <cell r="B252" t="str">
            <v>増設用8.6GB HDD</v>
          </cell>
          <cell r="E252">
            <v>0.55000000000000004</v>
          </cell>
          <cell r="G252">
            <v>6.2</v>
          </cell>
          <cell r="R252">
            <v>75000</v>
          </cell>
        </row>
        <row r="253">
          <cell r="A253" t="str">
            <v>N8550-60</v>
          </cell>
          <cell r="B253" t="str">
            <v>増設用8.6GB HDD</v>
          </cell>
          <cell r="E253">
            <v>0.6</v>
          </cell>
          <cell r="G253">
            <v>13.8</v>
          </cell>
          <cell r="R253">
            <v>155000</v>
          </cell>
        </row>
        <row r="254">
          <cell r="A254" t="str">
            <v>N8550-63</v>
          </cell>
          <cell r="B254" t="str">
            <v>増設用8.8GB HDD</v>
          </cell>
          <cell r="E254">
            <v>1.1000000000000001</v>
          </cell>
          <cell r="R254">
            <v>475000</v>
          </cell>
        </row>
        <row r="255">
          <cell r="A255" t="str">
            <v>N8550-65</v>
          </cell>
          <cell r="B255" t="str">
            <v>増設用8.6GB HDD</v>
          </cell>
          <cell r="E255">
            <v>0.82</v>
          </cell>
          <cell r="G255">
            <v>13</v>
          </cell>
          <cell r="R255">
            <v>155000</v>
          </cell>
        </row>
        <row r="256">
          <cell r="A256" t="str">
            <v>N8550-68</v>
          </cell>
          <cell r="B256" t="str">
            <v>増設用8.6GB HDD</v>
          </cell>
          <cell r="E256">
            <v>0.65</v>
          </cell>
          <cell r="G256">
            <v>13</v>
          </cell>
          <cell r="R256">
            <v>180000</v>
          </cell>
        </row>
        <row r="257">
          <cell r="A257" t="str">
            <v>N8550-69</v>
          </cell>
          <cell r="B257" t="str">
            <v>増設用8.6GB HDD</v>
          </cell>
          <cell r="E257">
            <v>0.67</v>
          </cell>
          <cell r="G257">
            <v>13</v>
          </cell>
          <cell r="R257">
            <v>210000</v>
          </cell>
        </row>
        <row r="258">
          <cell r="A258" t="str">
            <v>N8550-70</v>
          </cell>
          <cell r="B258" t="str">
            <v>増設用17GB HDD</v>
          </cell>
          <cell r="E258">
            <v>1.1000000000000001</v>
          </cell>
          <cell r="R258">
            <v>850000</v>
          </cell>
        </row>
        <row r="259">
          <cell r="A259" t="str">
            <v>N8550-72</v>
          </cell>
          <cell r="B259" t="str">
            <v>増設用13GB HDD</v>
          </cell>
          <cell r="E259">
            <v>0.55000000000000004</v>
          </cell>
          <cell r="G259">
            <v>6.2</v>
          </cell>
          <cell r="R259">
            <v>75000</v>
          </cell>
        </row>
        <row r="260">
          <cell r="A260" t="str">
            <v>N8550-73</v>
          </cell>
          <cell r="B260" t="str">
            <v>増設用18.1GB HDD</v>
          </cell>
          <cell r="E260">
            <v>0.63</v>
          </cell>
          <cell r="G260">
            <v>14.8</v>
          </cell>
          <cell r="R260">
            <v>200000</v>
          </cell>
        </row>
        <row r="261">
          <cell r="A261" t="str">
            <v>N8550-74</v>
          </cell>
          <cell r="B261" t="str">
            <v>増設用18.1GB HDD</v>
          </cell>
          <cell r="E261">
            <v>0.68</v>
          </cell>
          <cell r="G261">
            <v>16.399999999999999</v>
          </cell>
          <cell r="R261">
            <v>265000</v>
          </cell>
        </row>
        <row r="262">
          <cell r="A262" t="str">
            <v>N8550-75</v>
          </cell>
          <cell r="B262" t="str">
            <v>増設用18.1GB HDD</v>
          </cell>
          <cell r="E262">
            <v>0.93</v>
          </cell>
          <cell r="G262">
            <v>14.8</v>
          </cell>
          <cell r="R262">
            <v>300000</v>
          </cell>
        </row>
        <row r="263">
          <cell r="A263" t="str">
            <v>N8550-76</v>
          </cell>
          <cell r="B263" t="str">
            <v>増設用18.1GB HDD</v>
          </cell>
          <cell r="E263">
            <v>0.98</v>
          </cell>
          <cell r="G263">
            <v>16.399999999999999</v>
          </cell>
          <cell r="R263">
            <v>390000</v>
          </cell>
        </row>
        <row r="264">
          <cell r="A264" t="str">
            <v>N8550-77</v>
          </cell>
          <cell r="B264" t="str">
            <v>増設用8.6GB HDD</v>
          </cell>
          <cell r="E264">
            <v>0.78</v>
          </cell>
          <cell r="G264">
            <v>9.8000000000000007</v>
          </cell>
          <cell r="R264">
            <v>100000</v>
          </cell>
        </row>
        <row r="265">
          <cell r="A265" t="str">
            <v>N8550-79</v>
          </cell>
          <cell r="B265" t="str">
            <v>増設用18.1GB HDD</v>
          </cell>
          <cell r="E265">
            <v>0.85</v>
          </cell>
          <cell r="G265">
            <v>14.8</v>
          </cell>
          <cell r="R265">
            <v>200000</v>
          </cell>
        </row>
        <row r="266">
          <cell r="A266" t="str">
            <v>N8550-81</v>
          </cell>
          <cell r="B266" t="str">
            <v>増設用18.1GB HDD</v>
          </cell>
          <cell r="E266">
            <v>0.9</v>
          </cell>
          <cell r="G266">
            <v>16.399999999999999</v>
          </cell>
          <cell r="R266">
            <v>265000</v>
          </cell>
        </row>
        <row r="267">
          <cell r="A267" t="str">
            <v>N8550-82</v>
          </cell>
          <cell r="B267" t="str">
            <v>増設用36.3GB HDD</v>
          </cell>
          <cell r="E267">
            <v>1.22</v>
          </cell>
          <cell r="G267">
            <v>22.3</v>
          </cell>
          <cell r="R267">
            <v>460000</v>
          </cell>
        </row>
        <row r="268">
          <cell r="A268" t="str">
            <v>Ｎ8550-87</v>
          </cell>
          <cell r="B268" t="str">
            <v>増設用HDDケージ</v>
          </cell>
          <cell r="R268">
            <v>80000</v>
          </cell>
        </row>
        <row r="269">
          <cell r="A269" t="str">
            <v>N8550-88</v>
          </cell>
          <cell r="B269" t="str">
            <v>増設用20GB HDD</v>
          </cell>
          <cell r="R269">
            <v>95000</v>
          </cell>
        </row>
        <row r="270">
          <cell r="A270" t="str">
            <v>N8550-89</v>
          </cell>
          <cell r="B270" t="str">
            <v>増設用9.1GB HDD</v>
          </cell>
          <cell r="R270">
            <v>100000</v>
          </cell>
        </row>
        <row r="271">
          <cell r="A271" t="str">
            <v>N8550-90</v>
          </cell>
          <cell r="B271" t="str">
            <v>増設用9.1GB HDD</v>
          </cell>
          <cell r="R271">
            <v>100000</v>
          </cell>
        </row>
        <row r="272">
          <cell r="A272" t="str">
            <v>N8550-91</v>
          </cell>
          <cell r="B272" t="str">
            <v>増設用18.1GB HDD</v>
          </cell>
          <cell r="R272">
            <v>200000</v>
          </cell>
        </row>
        <row r="273">
          <cell r="A273" t="str">
            <v>N8550-93</v>
          </cell>
          <cell r="B273" t="str">
            <v>増設用9.1GB HDD</v>
          </cell>
          <cell r="R273">
            <v>155000</v>
          </cell>
        </row>
        <row r="274">
          <cell r="A274" t="str">
            <v>N8550-94</v>
          </cell>
          <cell r="B274" t="str">
            <v>増設用18.1GB HDD</v>
          </cell>
          <cell r="R274">
            <v>265000</v>
          </cell>
        </row>
        <row r="275">
          <cell r="A275" t="str">
            <v>N8550-95</v>
          </cell>
          <cell r="B275" t="str">
            <v>増設用36.3GB HDD</v>
          </cell>
          <cell r="R275">
            <v>460000</v>
          </cell>
        </row>
        <row r="276">
          <cell r="A276" t="str">
            <v>N8550-96</v>
          </cell>
          <cell r="B276" t="str">
            <v>増設用18.1GB HDD</v>
          </cell>
          <cell r="R276">
            <v>200000</v>
          </cell>
        </row>
        <row r="277">
          <cell r="A277" t="str">
            <v>N8550-97</v>
          </cell>
          <cell r="B277" t="str">
            <v>増設用9.1GB HDD</v>
          </cell>
          <cell r="R277">
            <v>155000</v>
          </cell>
        </row>
        <row r="278">
          <cell r="A278" t="str">
            <v>N8550-98</v>
          </cell>
          <cell r="B278" t="str">
            <v>増設用18.1GB HDD</v>
          </cell>
          <cell r="R278">
            <v>265000</v>
          </cell>
        </row>
        <row r="279">
          <cell r="A279" t="str">
            <v>N8550-99</v>
          </cell>
          <cell r="B279" t="str">
            <v>増設用36.3GB HDD</v>
          </cell>
          <cell r="R279">
            <v>460000</v>
          </cell>
        </row>
        <row r="280">
          <cell r="A280" t="str">
            <v>N8550-102</v>
          </cell>
          <cell r="B280" t="str">
            <v>増設用9.1GB HDD</v>
          </cell>
          <cell r="R280">
            <v>100000</v>
          </cell>
        </row>
        <row r="281">
          <cell r="A281" t="str">
            <v>N8550-103</v>
          </cell>
          <cell r="B281" t="str">
            <v>増設用9.1GB HDD</v>
          </cell>
          <cell r="R281">
            <v>155000</v>
          </cell>
        </row>
        <row r="282">
          <cell r="A282" t="str">
            <v>N8550-104</v>
          </cell>
          <cell r="B282" t="str">
            <v>増設用18.1GB HDD</v>
          </cell>
          <cell r="R282">
            <v>200000</v>
          </cell>
        </row>
        <row r="283">
          <cell r="A283" t="str">
            <v>N8550-105</v>
          </cell>
          <cell r="B283" t="str">
            <v>増設用18.1GB HDD</v>
          </cell>
          <cell r="R283">
            <v>265000</v>
          </cell>
        </row>
        <row r="284">
          <cell r="A284" t="str">
            <v>N8550-106</v>
          </cell>
          <cell r="B284" t="str">
            <v>増設用36.3GB HDD</v>
          </cell>
          <cell r="R284">
            <v>460000</v>
          </cell>
        </row>
        <row r="285">
          <cell r="A285" t="str">
            <v>N8551-02</v>
          </cell>
          <cell r="B285" t="str">
            <v>HDDデバイスベイ実装キット</v>
          </cell>
          <cell r="R285">
            <v>30000</v>
          </cell>
        </row>
        <row r="286">
          <cell r="A286" t="str">
            <v>N8551-12BC</v>
          </cell>
          <cell r="B286" t="str">
            <v>内蔵DAT</v>
          </cell>
          <cell r="E286">
            <v>0.9</v>
          </cell>
          <cell r="G286">
            <v>7.6</v>
          </cell>
          <cell r="H286">
            <v>6</v>
          </cell>
          <cell r="R286">
            <v>230000</v>
          </cell>
        </row>
        <row r="287">
          <cell r="A287" t="str">
            <v>N8551-13AC</v>
          </cell>
          <cell r="B287" t="str">
            <v>内蔵DAT集合型</v>
          </cell>
          <cell r="E287">
            <v>2.2000000000000002</v>
          </cell>
          <cell r="G287">
            <v>15.7</v>
          </cell>
          <cell r="H287">
            <v>13</v>
          </cell>
          <cell r="R287">
            <v>430000</v>
          </cell>
        </row>
        <row r="288">
          <cell r="A288" t="str">
            <v>N8551-14</v>
          </cell>
          <cell r="B288" t="str">
            <v>内蔵DLT</v>
          </cell>
          <cell r="E288">
            <v>2.9</v>
          </cell>
          <cell r="G288">
            <v>33</v>
          </cell>
          <cell r="H288">
            <v>28</v>
          </cell>
          <cell r="R288">
            <v>400000</v>
          </cell>
        </row>
        <row r="289">
          <cell r="A289" t="str">
            <v>N8551-17</v>
          </cell>
          <cell r="B289" t="str">
            <v>内蔵DLT</v>
          </cell>
          <cell r="E289">
            <v>2.9</v>
          </cell>
          <cell r="G289">
            <v>50.2</v>
          </cell>
          <cell r="H289">
            <v>44</v>
          </cell>
          <cell r="R289">
            <v>800000</v>
          </cell>
        </row>
        <row r="290">
          <cell r="A290" t="str">
            <v>N8551-19</v>
          </cell>
          <cell r="B290" t="str">
            <v>内蔵AIT</v>
          </cell>
          <cell r="E290">
            <v>1</v>
          </cell>
          <cell r="G290">
            <v>12.8</v>
          </cell>
          <cell r="H290">
            <v>11</v>
          </cell>
          <cell r="R290">
            <v>340000</v>
          </cell>
        </row>
        <row r="291">
          <cell r="A291" t="str">
            <v>N8551-19CP01</v>
          </cell>
          <cell r="B291" t="str">
            <v>内蔵AIT</v>
          </cell>
          <cell r="E291">
            <v>1</v>
          </cell>
          <cell r="G291">
            <v>12.8</v>
          </cell>
          <cell r="H291">
            <v>11</v>
          </cell>
          <cell r="R291">
            <v>278000</v>
          </cell>
        </row>
        <row r="292">
          <cell r="A292" t="str">
            <v>N8551-20</v>
          </cell>
          <cell r="B292" t="str">
            <v>内蔵AIT集合型</v>
          </cell>
          <cell r="E292">
            <v>2.5</v>
          </cell>
          <cell r="G292">
            <v>13.8</v>
          </cell>
          <cell r="H292">
            <v>11</v>
          </cell>
          <cell r="R292">
            <v>768000</v>
          </cell>
        </row>
        <row r="293">
          <cell r="A293" t="str">
            <v>N8551-21</v>
          </cell>
          <cell r="B293" t="str">
            <v>内蔵TRAVAN</v>
          </cell>
          <cell r="E293">
            <v>0.6</v>
          </cell>
          <cell r="G293">
            <v>13.2</v>
          </cell>
          <cell r="R293">
            <v>168000</v>
          </cell>
        </row>
        <row r="294">
          <cell r="A294" t="str">
            <v>N8551-23</v>
          </cell>
          <cell r="B294" t="str">
            <v>内蔵3.5"MO</v>
          </cell>
          <cell r="E294">
            <v>1</v>
          </cell>
          <cell r="G294">
            <v>5.6</v>
          </cell>
          <cell r="H294">
            <v>5</v>
          </cell>
          <cell r="R294">
            <v>130000</v>
          </cell>
        </row>
        <row r="295">
          <cell r="A295" t="str">
            <v>N8551-25</v>
          </cell>
          <cell r="B295" t="str">
            <v>内蔵3.5"MO</v>
          </cell>
          <cell r="R295">
            <v>130000</v>
          </cell>
        </row>
        <row r="296">
          <cell r="A296" t="str">
            <v>N8551-26</v>
          </cell>
          <cell r="B296" t="str">
            <v>内蔵DAT</v>
          </cell>
          <cell r="R296">
            <v>270000</v>
          </cell>
        </row>
        <row r="297">
          <cell r="A297" t="str">
            <v>N8551-27</v>
          </cell>
          <cell r="B297" t="str">
            <v>内蔵DAT集合型</v>
          </cell>
          <cell r="R297">
            <v>560000</v>
          </cell>
        </row>
        <row r="298">
          <cell r="A298" t="str">
            <v>N8560-21</v>
          </cell>
          <cell r="B298" t="str">
            <v>DLT集合型（ラック用）</v>
          </cell>
          <cell r="R298">
            <v>2304000</v>
          </cell>
          <cell r="AG298" t="str">
            <v>N8503-31</v>
          </cell>
        </row>
        <row r="299">
          <cell r="A299" t="str">
            <v>N8560-26</v>
          </cell>
          <cell r="B299" t="str">
            <v>Upgrade型DLTライブラリ</v>
          </cell>
          <cell r="D299">
            <v>5</v>
          </cell>
          <cell r="E299">
            <v>30.4</v>
          </cell>
          <cell r="G299">
            <v>300</v>
          </cell>
          <cell r="H299">
            <v>200</v>
          </cell>
          <cell r="M299">
            <v>1</v>
          </cell>
          <cell r="N299" t="str">
            <v>N8560-27</v>
          </cell>
          <cell r="Q299">
            <v>2</v>
          </cell>
          <cell r="R299">
            <v>3800000</v>
          </cell>
          <cell r="AC299">
            <v>69.599999999999994</v>
          </cell>
          <cell r="AG299" t="str">
            <v>N8503-31</v>
          </cell>
        </row>
        <row r="300">
          <cell r="A300" t="str">
            <v>N8560-27</v>
          </cell>
          <cell r="B300" t="str">
            <v>Upgrage型DLTライブラリ用増設筐体</v>
          </cell>
          <cell r="D300">
            <v>5.5</v>
          </cell>
          <cell r="E300">
            <v>30.4</v>
          </cell>
          <cell r="G300">
            <v>300</v>
          </cell>
          <cell r="H300">
            <v>200</v>
          </cell>
          <cell r="R300">
            <v>2800000</v>
          </cell>
          <cell r="AC300">
            <v>69.599999999999994</v>
          </cell>
          <cell r="AG300" t="str">
            <v>N8503-31</v>
          </cell>
        </row>
        <row r="301">
          <cell r="A301" t="str">
            <v>N8560-28</v>
          </cell>
          <cell r="B301" t="str">
            <v>Upgrade型DLTライブラリ用増設DLTドライブ</v>
          </cell>
          <cell r="R301">
            <v>1900000</v>
          </cell>
          <cell r="AG301" t="str">
            <v>N8503-31</v>
          </cell>
        </row>
        <row r="302">
          <cell r="A302" t="str">
            <v>N8570-05</v>
          </cell>
          <cell r="B302" t="str">
            <v>マウス</v>
          </cell>
          <cell r="E302">
            <v>0.13</v>
          </cell>
          <cell r="R302">
            <v>7000</v>
          </cell>
        </row>
        <row r="303">
          <cell r="A303" t="str">
            <v>N8570-06</v>
          </cell>
          <cell r="B303" t="str">
            <v>ラックマウント用キーボード</v>
          </cell>
          <cell r="E303">
            <v>0.45</v>
          </cell>
          <cell r="M303">
            <v>2</v>
          </cell>
          <cell r="N303" t="str">
            <v>N8543-17</v>
          </cell>
          <cell r="Q303">
            <v>1</v>
          </cell>
          <cell r="R303">
            <v>20000</v>
          </cell>
        </row>
        <row r="304">
          <cell r="A304" t="str">
            <v>N8570-09</v>
          </cell>
          <cell r="B304" t="str">
            <v>109型キーボード</v>
          </cell>
          <cell r="E304">
            <v>0.8</v>
          </cell>
          <cell r="R304">
            <v>20000</v>
          </cell>
        </row>
        <row r="305">
          <cell r="A305" t="str">
            <v>N8570-10</v>
          </cell>
          <cell r="B305" t="str">
            <v>ラックマウント用キーボード</v>
          </cell>
          <cell r="E305">
            <v>0.45</v>
          </cell>
          <cell r="M305">
            <v>2</v>
          </cell>
          <cell r="N305" t="str">
            <v>N8543-17</v>
          </cell>
          <cell r="Q305">
            <v>1</v>
          </cell>
          <cell r="R305">
            <v>20000</v>
          </cell>
          <cell r="AC305">
            <v>40</v>
          </cell>
        </row>
        <row r="306">
          <cell r="A306" t="str">
            <v>N8571-16</v>
          </cell>
          <cell r="B306" t="str">
            <v>15.1型液晶ディスプレイ</v>
          </cell>
          <cell r="E306">
            <v>4</v>
          </cell>
          <cell r="G306">
            <v>40</v>
          </cell>
          <cell r="R306">
            <v>230000</v>
          </cell>
        </row>
        <row r="307">
          <cell r="A307" t="str">
            <v>N8571-21</v>
          </cell>
          <cell r="B307" t="str">
            <v>15型カラーディスプレイ</v>
          </cell>
          <cell r="E307">
            <v>12.5</v>
          </cell>
          <cell r="G307">
            <v>150</v>
          </cell>
          <cell r="H307">
            <v>150</v>
          </cell>
          <cell r="M307">
            <v>2</v>
          </cell>
          <cell r="N307" t="str">
            <v>N8543-28</v>
          </cell>
          <cell r="Q307">
            <v>1</v>
          </cell>
          <cell r="R307">
            <v>48000</v>
          </cell>
          <cell r="AC307">
            <v>40</v>
          </cell>
        </row>
        <row r="308">
          <cell r="A308" t="str">
            <v>N8580-03</v>
          </cell>
          <cell r="B308" t="str">
            <v>UPS PowerChutePLUS+インタフェースキット</v>
          </cell>
          <cell r="R308">
            <v>15700</v>
          </cell>
        </row>
        <row r="309">
          <cell r="A309" t="str">
            <v>N8580-04</v>
          </cell>
          <cell r="B309" t="str">
            <v>UPS インタフェースキット</v>
          </cell>
          <cell r="R309">
            <v>6000</v>
          </cell>
        </row>
        <row r="310">
          <cell r="A310" t="str">
            <v>N8580-14</v>
          </cell>
          <cell r="B310" t="str">
            <v>UPS インタフェース拡張ボード</v>
          </cell>
          <cell r="E310">
            <v>0.3</v>
          </cell>
          <cell r="R310">
            <v>23700</v>
          </cell>
        </row>
        <row r="311">
          <cell r="A311" t="str">
            <v>N8580-21A</v>
          </cell>
          <cell r="B311" t="str">
            <v>UPS用LAN接続ボード</v>
          </cell>
          <cell r="E311">
            <v>0.3</v>
          </cell>
          <cell r="G311">
            <v>10</v>
          </cell>
          <cell r="R311">
            <v>36000</v>
          </cell>
        </row>
        <row r="312">
          <cell r="A312" t="str">
            <v>N8580-22A</v>
          </cell>
          <cell r="B312" t="str">
            <v>UPS用V.24接続ボード</v>
          </cell>
          <cell r="E312">
            <v>0.3</v>
          </cell>
          <cell r="G312">
            <v>3</v>
          </cell>
          <cell r="R312">
            <v>36000</v>
          </cell>
        </row>
        <row r="313">
          <cell r="A313" t="str">
            <v>N8580-23</v>
          </cell>
          <cell r="B313" t="str">
            <v>UPS用マルチサーバ接続ボード</v>
          </cell>
          <cell r="E313">
            <v>0.3</v>
          </cell>
          <cell r="G313">
            <v>3</v>
          </cell>
          <cell r="R313">
            <v>36000</v>
          </cell>
        </row>
        <row r="314">
          <cell r="A314" t="str">
            <v>N8580-24A</v>
          </cell>
          <cell r="B314" t="str">
            <v>UPS用マルチUPSボード</v>
          </cell>
          <cell r="E314">
            <v>0.3</v>
          </cell>
          <cell r="G314">
            <v>3</v>
          </cell>
          <cell r="R314">
            <v>50000</v>
          </cell>
        </row>
        <row r="315">
          <cell r="A315" t="str">
            <v>N8580-25</v>
          </cell>
          <cell r="B315" t="str">
            <v>UPS用クラスタ接続ボード</v>
          </cell>
          <cell r="E315">
            <v>0.3</v>
          </cell>
          <cell r="G315">
            <v>3</v>
          </cell>
          <cell r="R315">
            <v>50000</v>
          </cell>
        </row>
        <row r="316">
          <cell r="A316" t="str">
            <v>N8580-32</v>
          </cell>
          <cell r="B316" t="str">
            <v>SmartUPS用 SNMPカード</v>
          </cell>
          <cell r="R316">
            <v>70000</v>
          </cell>
        </row>
        <row r="317">
          <cell r="A317" t="str">
            <v>N8580-35</v>
          </cell>
          <cell r="B317" t="str">
            <v>電源タップ</v>
          </cell>
          <cell r="R317">
            <v>15000</v>
          </cell>
        </row>
        <row r="318">
          <cell r="A318" t="str">
            <v>N8580-36</v>
          </cell>
          <cell r="B318" t="str">
            <v>電源タップ</v>
          </cell>
          <cell r="R318">
            <v>18000</v>
          </cell>
        </row>
        <row r="319">
          <cell r="A319" t="str">
            <v>N8580-37</v>
          </cell>
          <cell r="B319" t="str">
            <v>電源切替装置</v>
          </cell>
          <cell r="R319">
            <v>100000</v>
          </cell>
          <cell r="AC319">
            <v>40</v>
          </cell>
        </row>
        <row r="320">
          <cell r="A320" t="str">
            <v>N8581-01</v>
          </cell>
          <cell r="B320" t="str">
            <v>電源ユニット</v>
          </cell>
          <cell r="E320">
            <v>3.5</v>
          </cell>
          <cell r="G320">
            <v>528</v>
          </cell>
          <cell r="H320">
            <v>0</v>
          </cell>
          <cell r="R320">
            <v>150000</v>
          </cell>
        </row>
        <row r="321">
          <cell r="A321" t="str">
            <v>N8581-02</v>
          </cell>
          <cell r="B321" t="str">
            <v>電源ユニット</v>
          </cell>
          <cell r="E321">
            <v>3</v>
          </cell>
          <cell r="G321">
            <v>528</v>
          </cell>
          <cell r="H321">
            <v>0</v>
          </cell>
          <cell r="R321">
            <v>100000</v>
          </cell>
        </row>
        <row r="322">
          <cell r="A322" t="str">
            <v>N8581-03</v>
          </cell>
          <cell r="B322" t="str">
            <v>電源ユニット</v>
          </cell>
          <cell r="G322">
            <v>528</v>
          </cell>
          <cell r="H322">
            <v>0</v>
          </cell>
          <cell r="R322">
            <v>150000</v>
          </cell>
        </row>
        <row r="323">
          <cell r="A323" t="str">
            <v>N8581-04</v>
          </cell>
          <cell r="B323" t="str">
            <v>電源ユニット</v>
          </cell>
          <cell r="G323">
            <v>540</v>
          </cell>
          <cell r="H323">
            <v>167</v>
          </cell>
          <cell r="R323">
            <v>100000</v>
          </cell>
        </row>
        <row r="324">
          <cell r="A324" t="str">
            <v>N8581-05</v>
          </cell>
          <cell r="B324" t="str">
            <v>電源ユニット</v>
          </cell>
          <cell r="E324">
            <v>4</v>
          </cell>
          <cell r="G324">
            <v>203</v>
          </cell>
          <cell r="H324">
            <v>66</v>
          </cell>
          <cell r="R324">
            <v>100000</v>
          </cell>
        </row>
        <row r="325">
          <cell r="A325" t="str">
            <v>N8581-07</v>
          </cell>
          <cell r="B325" t="str">
            <v>電源ユニット</v>
          </cell>
          <cell r="G325">
            <v>730</v>
          </cell>
          <cell r="H325">
            <v>243</v>
          </cell>
          <cell r="R325">
            <v>100000</v>
          </cell>
        </row>
        <row r="326">
          <cell r="A326" t="str">
            <v>N8581-09</v>
          </cell>
          <cell r="B326" t="str">
            <v>電源ユニット</v>
          </cell>
          <cell r="E326">
            <v>4.2</v>
          </cell>
          <cell r="G326">
            <v>500</v>
          </cell>
          <cell r="H326">
            <v>151</v>
          </cell>
          <cell r="R326">
            <v>100000</v>
          </cell>
        </row>
        <row r="327">
          <cell r="A327" t="str">
            <v>N8581-10</v>
          </cell>
          <cell r="B327" t="str">
            <v>電源ユニット</v>
          </cell>
          <cell r="E327">
            <v>2.5</v>
          </cell>
          <cell r="G327">
            <v>760</v>
          </cell>
          <cell r="H327">
            <v>151</v>
          </cell>
          <cell r="R327">
            <v>100000</v>
          </cell>
        </row>
        <row r="328">
          <cell r="A328" t="str">
            <v>N8581-11</v>
          </cell>
          <cell r="B328" t="str">
            <v>電源ユニット</v>
          </cell>
          <cell r="E328">
            <v>5</v>
          </cell>
          <cell r="G328">
            <v>869</v>
          </cell>
          <cell r="H328">
            <v>283</v>
          </cell>
          <cell r="R328">
            <v>100000</v>
          </cell>
        </row>
        <row r="329">
          <cell r="A329" t="str">
            <v>N8581-13</v>
          </cell>
          <cell r="B329" t="str">
            <v>電源ユニット</v>
          </cell>
          <cell r="E329">
            <v>4.2</v>
          </cell>
          <cell r="G329">
            <v>550</v>
          </cell>
          <cell r="H329">
            <v>167</v>
          </cell>
          <cell r="R329">
            <v>100000</v>
          </cell>
        </row>
        <row r="330">
          <cell r="A330" t="str">
            <v>N8581-14</v>
          </cell>
          <cell r="B330" t="str">
            <v>電源ユニット</v>
          </cell>
          <cell r="E330">
            <v>2</v>
          </cell>
          <cell r="G330">
            <v>350</v>
          </cell>
          <cell r="R330">
            <v>100000</v>
          </cell>
        </row>
        <row r="331">
          <cell r="A331" t="str">
            <v>N8581-16</v>
          </cell>
          <cell r="B331" t="str">
            <v>電源ユニット</v>
          </cell>
          <cell r="R331">
            <v>100000</v>
          </cell>
        </row>
        <row r="332">
          <cell r="A332" t="str">
            <v>N8581-17</v>
          </cell>
          <cell r="B332" t="str">
            <v>電源ユニット</v>
          </cell>
          <cell r="R332">
            <v>100000</v>
          </cell>
        </row>
        <row r="333">
          <cell r="A333" t="str">
            <v>N8581-18</v>
          </cell>
          <cell r="B333" t="str">
            <v>電源ユニット</v>
          </cell>
          <cell r="R333">
            <v>100000</v>
          </cell>
        </row>
        <row r="334">
          <cell r="A334" t="str">
            <v>N8581-19</v>
          </cell>
          <cell r="B334" t="str">
            <v>電源ユニット</v>
          </cell>
          <cell r="R334">
            <v>100000</v>
          </cell>
        </row>
        <row r="335">
          <cell r="A335" t="str">
            <v>N8590-07</v>
          </cell>
          <cell r="B335" t="str">
            <v>ディスクアレイ装置収納ユニット</v>
          </cell>
          <cell r="C335" t="str">
            <v>DK</v>
          </cell>
          <cell r="D335">
            <v>3.5</v>
          </cell>
          <cell r="E335">
            <v>35</v>
          </cell>
          <cell r="G335">
            <v>500</v>
          </cell>
          <cell r="H335">
            <v>490</v>
          </cell>
          <cell r="R335">
            <v>700000</v>
          </cell>
          <cell r="AC335">
            <v>63.3</v>
          </cell>
          <cell r="AG335" t="str">
            <v>K210-81(00)</v>
          </cell>
        </row>
        <row r="336">
          <cell r="A336" t="str">
            <v>N8590-10</v>
          </cell>
          <cell r="B336" t="str">
            <v>Fibre Channel用ハブ</v>
          </cell>
          <cell r="E336">
            <v>1.3</v>
          </cell>
          <cell r="G336">
            <v>60</v>
          </cell>
          <cell r="H336">
            <v>51</v>
          </cell>
          <cell r="M336">
            <v>2</v>
          </cell>
          <cell r="N336" t="str">
            <v>N8541-10</v>
          </cell>
          <cell r="R336">
            <v>900000</v>
          </cell>
          <cell r="AG336" t="str">
            <v>N8541-10</v>
          </cell>
        </row>
        <row r="337">
          <cell r="A337" t="str">
            <v>N8590-11AC</v>
          </cell>
          <cell r="B337" t="str">
            <v>ディスクアレイ装置</v>
          </cell>
          <cell r="C337" t="str">
            <v>DK</v>
          </cell>
          <cell r="D337">
            <v>7</v>
          </cell>
          <cell r="G337">
            <v>700</v>
          </cell>
          <cell r="H337">
            <v>580</v>
          </cell>
          <cell r="R337">
            <v>7000000</v>
          </cell>
          <cell r="AC337">
            <v>61.6</v>
          </cell>
        </row>
        <row r="338">
          <cell r="A338" t="str">
            <v>N8590-25</v>
          </cell>
          <cell r="B338" t="str">
            <v>Disk増設筐体用オプションボード</v>
          </cell>
          <cell r="E338">
            <v>0.2</v>
          </cell>
          <cell r="G338">
            <v>1.88</v>
          </cell>
          <cell r="R338">
            <v>50000</v>
          </cell>
          <cell r="AG338" t="str">
            <v>K208-38C</v>
          </cell>
        </row>
        <row r="339">
          <cell r="A339" t="str">
            <v>N8590-26</v>
          </cell>
          <cell r="B339" t="str">
            <v>増設用17.6GB HDD</v>
          </cell>
          <cell r="E339">
            <v>1.1000000000000001</v>
          </cell>
          <cell r="R339">
            <v>600000</v>
          </cell>
        </row>
        <row r="340">
          <cell r="A340" t="str">
            <v>N8590-27</v>
          </cell>
          <cell r="B340" t="str">
            <v>デュアルポート機構</v>
          </cell>
          <cell r="E340">
            <v>2.1</v>
          </cell>
          <cell r="R340">
            <v>700000</v>
          </cell>
        </row>
        <row r="341">
          <cell r="A341" t="str">
            <v>N8590-29</v>
          </cell>
          <cell r="B341" t="str">
            <v>ディスクアレイ装置(ラック用）</v>
          </cell>
          <cell r="D341">
            <v>4</v>
          </cell>
          <cell r="E341">
            <v>32</v>
          </cell>
          <cell r="G341">
            <v>220</v>
          </cell>
          <cell r="H341">
            <v>188</v>
          </cell>
          <cell r="R341">
            <v>2800000</v>
          </cell>
          <cell r="AC341">
            <v>60</v>
          </cell>
          <cell r="AG341" t="str">
            <v>N8590-27,K208-31C</v>
          </cell>
        </row>
        <row r="342">
          <cell r="A342" t="str">
            <v>N8590-30</v>
          </cell>
          <cell r="B342" t="str">
            <v>FibreChannel用スイッチ（ラック型）</v>
          </cell>
          <cell r="D342">
            <v>2</v>
          </cell>
          <cell r="E342">
            <v>12</v>
          </cell>
          <cell r="G342">
            <v>150</v>
          </cell>
          <cell r="H342">
            <v>126</v>
          </cell>
          <cell r="R342">
            <v>4500000</v>
          </cell>
          <cell r="AC342">
            <v>45</v>
          </cell>
        </row>
        <row r="343">
          <cell r="A343" t="str">
            <v>N8590-32</v>
          </cell>
          <cell r="B343" t="str">
            <v>FibreChannelディスクアレイ装置</v>
          </cell>
          <cell r="C343" t="str">
            <v>DK</v>
          </cell>
          <cell r="D343">
            <v>6.5</v>
          </cell>
          <cell r="E343">
            <v>45</v>
          </cell>
          <cell r="G343">
            <v>550</v>
          </cell>
          <cell r="H343">
            <v>498</v>
          </cell>
          <cell r="M343">
            <v>1</v>
          </cell>
          <cell r="N343" t="str">
            <v>N8590-07</v>
          </cell>
          <cell r="Q343">
            <v>7</v>
          </cell>
          <cell r="R343">
            <v>7300000</v>
          </cell>
          <cell r="AC343">
            <v>70.599999999999994</v>
          </cell>
          <cell r="AG343" t="str">
            <v>K210-80</v>
          </cell>
        </row>
        <row r="344">
          <cell r="A344" t="str">
            <v>N8590-33</v>
          </cell>
          <cell r="B344" t="str">
            <v>デュアルポート機構</v>
          </cell>
          <cell r="E344">
            <v>22</v>
          </cell>
          <cell r="R344">
            <v>3000000</v>
          </cell>
          <cell r="AG344" t="str">
            <v>K210-80</v>
          </cell>
        </row>
        <row r="345">
          <cell r="A345" t="str">
            <v>N8590-40</v>
          </cell>
          <cell r="B345" t="str">
            <v>FibreChannelスイッチ用GBIC（Optical）</v>
          </cell>
          <cell r="E345">
            <v>0.1</v>
          </cell>
          <cell r="R345">
            <v>150000</v>
          </cell>
        </row>
        <row r="346">
          <cell r="A346" t="str">
            <v>N8590-41</v>
          </cell>
          <cell r="B346" t="str">
            <v>FibreChannelスイッチ用GBIC（Copper）</v>
          </cell>
          <cell r="E346">
            <v>0.1</v>
          </cell>
          <cell r="R346">
            <v>100000</v>
          </cell>
        </row>
        <row r="347">
          <cell r="A347" t="str">
            <v>N8590-51</v>
          </cell>
          <cell r="B347" t="str">
            <v>FibreChannelディスクアレイ装置</v>
          </cell>
          <cell r="C347" t="str">
            <v>DK</v>
          </cell>
          <cell r="D347">
            <v>5</v>
          </cell>
          <cell r="E347">
            <v>35.4</v>
          </cell>
          <cell r="G347">
            <v>400</v>
          </cell>
          <cell r="H347">
            <v>392</v>
          </cell>
          <cell r="M347">
            <v>1</v>
          </cell>
          <cell r="N347" t="str">
            <v>N8590-07</v>
          </cell>
          <cell r="Q347">
            <v>2</v>
          </cell>
          <cell r="R347">
            <v>2900000</v>
          </cell>
          <cell r="AC347">
            <v>63.2</v>
          </cell>
          <cell r="AG347" t="str">
            <v>K210-80</v>
          </cell>
        </row>
        <row r="348">
          <cell r="A348" t="str">
            <v>N8590-55</v>
          </cell>
          <cell r="B348" t="str">
            <v>増設用8.6GB HDD</v>
          </cell>
          <cell r="E348">
            <v>0.95</v>
          </cell>
          <cell r="R348">
            <v>350000</v>
          </cell>
        </row>
        <row r="349">
          <cell r="A349" t="str">
            <v>N8590-57</v>
          </cell>
          <cell r="B349" t="str">
            <v>FibreChannelディスクアレイ用増設メモリボード</v>
          </cell>
          <cell r="E349">
            <v>0.1</v>
          </cell>
          <cell r="H349">
            <v>25</v>
          </cell>
          <cell r="R349">
            <v>750000</v>
          </cell>
        </row>
        <row r="350">
          <cell r="A350" t="str">
            <v>N8590-58</v>
          </cell>
          <cell r="B350" t="str">
            <v>FibreChannelハブ</v>
          </cell>
          <cell r="D350">
            <v>1</v>
          </cell>
          <cell r="E350">
            <v>0.8</v>
          </cell>
          <cell r="M350">
            <v>2</v>
          </cell>
          <cell r="N350" t="str">
            <v>N8540-40</v>
          </cell>
          <cell r="R350">
            <v>350000</v>
          </cell>
          <cell r="AG350" t="str">
            <v>N8540-40</v>
          </cell>
        </row>
        <row r="351">
          <cell r="A351" t="str">
            <v>N8590-65</v>
          </cell>
          <cell r="B351" t="str">
            <v>Disk増設筐体オプションボード</v>
          </cell>
          <cell r="R351">
            <v>70000</v>
          </cell>
          <cell r="AG351" t="str">
            <v>K208-38C</v>
          </cell>
        </row>
        <row r="352">
          <cell r="A352" t="str">
            <v>N8591-03</v>
          </cell>
          <cell r="B352" t="str">
            <v>サーバスイッチユニット</v>
          </cell>
          <cell r="R352">
            <v>165000</v>
          </cell>
        </row>
        <row r="353">
          <cell r="A353" t="str">
            <v>N8594-01</v>
          </cell>
          <cell r="B353" t="str">
            <v>VIスイッチ</v>
          </cell>
          <cell r="D353">
            <v>2</v>
          </cell>
          <cell r="E353">
            <v>12</v>
          </cell>
          <cell r="G353">
            <v>150</v>
          </cell>
          <cell r="H353">
            <v>150</v>
          </cell>
          <cell r="R353">
            <v>2950000</v>
          </cell>
        </row>
        <row r="354">
          <cell r="A354" t="str">
            <v>N8594-02</v>
          </cell>
          <cell r="B354" t="str">
            <v>VIAスイッチ用ポート増設カード</v>
          </cell>
          <cell r="R354">
            <v>600000</v>
          </cell>
        </row>
        <row r="355">
          <cell r="A355" t="str">
            <v>N7736-95</v>
          </cell>
          <cell r="B355" t="str">
            <v>ディスクアレイ装置</v>
          </cell>
          <cell r="C355" t="str">
            <v>DK</v>
          </cell>
          <cell r="D355">
            <v>8</v>
          </cell>
          <cell r="E355">
            <v>90.5</v>
          </cell>
          <cell r="G355">
            <v>900</v>
          </cell>
          <cell r="H355">
            <v>880</v>
          </cell>
          <cell r="R355">
            <v>6592000</v>
          </cell>
          <cell r="AC355">
            <v>79</v>
          </cell>
        </row>
        <row r="356">
          <cell r="A356" t="str">
            <v>UL1057-001</v>
          </cell>
          <cell r="B356" t="str">
            <v>UPS PowerChutePLUS+インタフェースキット</v>
          </cell>
          <cell r="R356">
            <v>15700</v>
          </cell>
        </row>
        <row r="357">
          <cell r="A357" t="str">
            <v>UL1057-101</v>
          </cell>
          <cell r="B357" t="str">
            <v>UPS PowerChutePLUS+インタフェースキット</v>
          </cell>
          <cell r="R357">
            <v>15700</v>
          </cell>
        </row>
        <row r="358">
          <cell r="A358" t="str">
            <v>UL2057-001</v>
          </cell>
          <cell r="B358" t="str">
            <v>UPS PowerChutePLUS+インタフェースキット</v>
          </cell>
          <cell r="R358">
            <v>15700</v>
          </cell>
        </row>
        <row r="359">
          <cell r="A359" t="str">
            <v>K210-01(01)</v>
          </cell>
          <cell r="B359" t="str">
            <v>RS-232Cストレートケーブル</v>
          </cell>
          <cell r="R359">
            <v>8000</v>
          </cell>
        </row>
        <row r="360">
          <cell r="A360" t="str">
            <v>K210-07A(03)</v>
          </cell>
          <cell r="B360" t="str">
            <v>UPSインタフェースケーブル</v>
          </cell>
          <cell r="R360">
            <v>6000</v>
          </cell>
        </row>
        <row r="361">
          <cell r="A361" t="str">
            <v>K210-07A(05)</v>
          </cell>
          <cell r="B361" t="str">
            <v>UPSインタフェースケーブル</v>
          </cell>
          <cell r="R361">
            <v>13000</v>
          </cell>
        </row>
        <row r="362">
          <cell r="A362" t="str">
            <v>K210-04(03)</v>
          </cell>
          <cell r="B362" t="str">
            <v>UPSインタフェースケーブル</v>
          </cell>
          <cell r="R362">
            <v>6000</v>
          </cell>
        </row>
        <row r="363">
          <cell r="A363" t="str">
            <v>K210-04(05)</v>
          </cell>
          <cell r="B363" t="str">
            <v>UPSインタフェースケーブル</v>
          </cell>
          <cell r="R363">
            <v>13000</v>
          </cell>
        </row>
        <row r="364">
          <cell r="A364" t="str">
            <v>K210-06(03)</v>
          </cell>
          <cell r="B364" t="str">
            <v>UPSインタフェースケーブル</v>
          </cell>
          <cell r="R364">
            <v>6000</v>
          </cell>
        </row>
        <row r="365">
          <cell r="A365" t="str">
            <v>K209-21(03)</v>
          </cell>
          <cell r="B365" t="str">
            <v>CCU(V.24)ケーブル</v>
          </cell>
          <cell r="R365">
            <v>10000</v>
          </cell>
        </row>
        <row r="366">
          <cell r="A366" t="str">
            <v>K209-98C(03)</v>
          </cell>
          <cell r="B366" t="str">
            <v>UPS接続ケーブルB</v>
          </cell>
          <cell r="R366">
            <v>10000</v>
          </cell>
        </row>
        <row r="367">
          <cell r="A367" t="str">
            <v>K209-98C(05)</v>
          </cell>
          <cell r="B367" t="str">
            <v>UPS接続ケーブルB</v>
          </cell>
          <cell r="R367">
            <v>13000</v>
          </cell>
        </row>
        <row r="368">
          <cell r="A368" t="str">
            <v>K209-99(03)</v>
          </cell>
          <cell r="B368" t="str">
            <v>UPS接続ケーブルC</v>
          </cell>
          <cell r="R368">
            <v>12000</v>
          </cell>
        </row>
        <row r="369">
          <cell r="A369" t="str">
            <v>N8580-15</v>
          </cell>
          <cell r="B369" t="str">
            <v>UPSインタフェースキット延長ケーブル</v>
          </cell>
          <cell r="R369">
            <v>7000</v>
          </cell>
        </row>
        <row r="370">
          <cell r="A370" t="str">
            <v>N8580-05</v>
          </cell>
          <cell r="B370" t="str">
            <v>ジャンパBOX</v>
          </cell>
          <cell r="R370">
            <v>19000</v>
          </cell>
        </row>
        <row r="371">
          <cell r="A371" t="str">
            <v>K210-10(01)</v>
          </cell>
          <cell r="B371" t="str">
            <v>プリンタケーブル</v>
          </cell>
          <cell r="R371">
            <v>10000</v>
          </cell>
        </row>
        <row r="372">
          <cell r="A372" t="str">
            <v>K210-10(04)</v>
          </cell>
          <cell r="B372" t="str">
            <v>プリンタケーブル</v>
          </cell>
          <cell r="R372">
            <v>20000</v>
          </cell>
        </row>
        <row r="373">
          <cell r="A373" t="str">
            <v>k210-20(01)</v>
          </cell>
          <cell r="B373" t="str">
            <v>SCSIケーブル</v>
          </cell>
          <cell r="R373">
            <v>10000</v>
          </cell>
        </row>
        <row r="374">
          <cell r="A374" t="str">
            <v>K210-38(01)</v>
          </cell>
          <cell r="B374" t="str">
            <v>SCSIケーブル</v>
          </cell>
          <cell r="R374">
            <v>10000</v>
          </cell>
        </row>
        <row r="375">
          <cell r="A375" t="str">
            <v>K210-38A(01)</v>
          </cell>
          <cell r="B375" t="str">
            <v>SCSIケーブル</v>
          </cell>
          <cell r="R375">
            <v>10000</v>
          </cell>
        </row>
        <row r="376">
          <cell r="A376" t="str">
            <v>K210-39A(01)</v>
          </cell>
          <cell r="B376" t="str">
            <v>SCSIケーブル</v>
          </cell>
          <cell r="R376">
            <v>15000</v>
          </cell>
        </row>
        <row r="377">
          <cell r="A377" t="str">
            <v>K210-21(00)</v>
          </cell>
          <cell r="B377" t="str">
            <v>SCSIケーブル</v>
          </cell>
          <cell r="R377">
            <v>10000</v>
          </cell>
        </row>
        <row r="378">
          <cell r="A378" t="str">
            <v>K207-36(00)</v>
          </cell>
          <cell r="B378" t="str">
            <v>SCSIケーブルB</v>
          </cell>
          <cell r="R378">
            <v>15000</v>
          </cell>
        </row>
        <row r="379">
          <cell r="A379" t="str">
            <v>K207-37(00)</v>
          </cell>
          <cell r="B379" t="str">
            <v>SCSIケーブルC</v>
          </cell>
          <cell r="R379">
            <v>18000</v>
          </cell>
        </row>
        <row r="380">
          <cell r="A380" t="str">
            <v>K208-32(00)</v>
          </cell>
          <cell r="B380" t="str">
            <v>SCSIケーブルI</v>
          </cell>
          <cell r="R380">
            <v>10000</v>
          </cell>
        </row>
        <row r="381">
          <cell r="A381" t="str">
            <v>K210-41(00)</v>
          </cell>
          <cell r="B381" t="str">
            <v>内蔵SCSIケーブル</v>
          </cell>
          <cell r="R381">
            <v>15000</v>
          </cell>
        </row>
        <row r="382">
          <cell r="A382" t="str">
            <v>K210-65(00)</v>
          </cell>
          <cell r="B382" t="str">
            <v>内蔵SCSIケーブル</v>
          </cell>
          <cell r="R382">
            <v>15000</v>
          </cell>
        </row>
        <row r="383">
          <cell r="A383" t="str">
            <v>K210-66(00)</v>
          </cell>
          <cell r="B383" t="str">
            <v>内蔵SCSIケーブル</v>
          </cell>
          <cell r="R383">
            <v>15000</v>
          </cell>
        </row>
        <row r="384">
          <cell r="A384" t="str">
            <v>K210-22(01)</v>
          </cell>
          <cell r="B384" t="str">
            <v>増設筐体接続SCSIケーブル</v>
          </cell>
          <cell r="R384">
            <v>10000</v>
          </cell>
        </row>
        <row r="385">
          <cell r="A385" t="str">
            <v>K210-44(01)</v>
          </cell>
          <cell r="B385" t="str">
            <v>増設筐体接続SCSIケーブル</v>
          </cell>
          <cell r="R385">
            <v>10000</v>
          </cell>
        </row>
        <row r="386">
          <cell r="A386" t="str">
            <v>K208-31C(01)</v>
          </cell>
          <cell r="B386" t="str">
            <v>SCSIケーブルH</v>
          </cell>
          <cell r="R386">
            <v>20000</v>
          </cell>
        </row>
        <row r="387">
          <cell r="A387" t="str">
            <v>K208-31C(03)</v>
          </cell>
          <cell r="B387" t="str">
            <v>SCSIケーブルH</v>
          </cell>
          <cell r="R387">
            <v>25000</v>
          </cell>
        </row>
        <row r="388">
          <cell r="A388" t="str">
            <v>K208-38C(01)</v>
          </cell>
          <cell r="B388" t="str">
            <v>SCSIケーブルO</v>
          </cell>
          <cell r="R388">
            <v>20000</v>
          </cell>
        </row>
        <row r="389">
          <cell r="A389" t="str">
            <v>K208-38C(03)</v>
          </cell>
          <cell r="B389" t="str">
            <v>SCSIケーブルO</v>
          </cell>
          <cell r="R389">
            <v>40000</v>
          </cell>
        </row>
        <row r="390">
          <cell r="A390" t="str">
            <v>K208-38C(06)</v>
          </cell>
          <cell r="B390" t="str">
            <v>SCSIケーブルO</v>
          </cell>
          <cell r="R390">
            <v>60000</v>
          </cell>
        </row>
        <row r="391">
          <cell r="A391" t="str">
            <v>K210-45(12)</v>
          </cell>
          <cell r="B391" t="str">
            <v>SCSIケーブル(12m)</v>
          </cell>
          <cell r="R391">
            <v>51100</v>
          </cell>
        </row>
        <row r="392">
          <cell r="A392" t="str">
            <v>K210-46(31)</v>
          </cell>
          <cell r="B392" t="str">
            <v>ESCON FCケーブル(31m)</v>
          </cell>
          <cell r="R392">
            <v>70200</v>
          </cell>
        </row>
        <row r="393">
          <cell r="A393" t="str">
            <v>K210-90(05)</v>
          </cell>
          <cell r="B393" t="str">
            <v>UTPクロスケーブル</v>
          </cell>
          <cell r="R393">
            <v>5000</v>
          </cell>
        </row>
        <row r="394">
          <cell r="A394" t="str">
            <v>K210-80(05)</v>
          </cell>
          <cell r="B394" t="str">
            <v>Fibre channel ケーブル</v>
          </cell>
          <cell r="R394">
            <v>20000</v>
          </cell>
        </row>
        <row r="395">
          <cell r="A395" t="str">
            <v>K210-80(10)</v>
          </cell>
          <cell r="B395" t="str">
            <v>Fibre channel ケーブル</v>
          </cell>
          <cell r="R395">
            <v>100000</v>
          </cell>
        </row>
        <row r="396">
          <cell r="A396" t="str">
            <v>K210-81(00)</v>
          </cell>
          <cell r="B396" t="str">
            <v>Fibre channel ケーブル</v>
          </cell>
          <cell r="R396">
            <v>50000</v>
          </cell>
        </row>
        <row r="397">
          <cell r="A397" t="str">
            <v>K210-50(04)</v>
          </cell>
          <cell r="B397" t="str">
            <v>X.21接続ケーブル</v>
          </cell>
          <cell r="R397">
            <v>10000</v>
          </cell>
        </row>
        <row r="398">
          <cell r="A398" t="str">
            <v>K210-51(04)</v>
          </cell>
          <cell r="B398" t="str">
            <v>V.24接続ケーブル</v>
          </cell>
          <cell r="R398">
            <v>10000</v>
          </cell>
        </row>
        <row r="399">
          <cell r="A399" t="str">
            <v>K210-52(00)</v>
          </cell>
          <cell r="B399" t="str">
            <v>高速多回線ボード用分岐ケーブル</v>
          </cell>
          <cell r="R399">
            <v>5000</v>
          </cell>
        </row>
        <row r="400">
          <cell r="A400" t="str">
            <v>K210-77(02)</v>
          </cell>
          <cell r="B400" t="str">
            <v>高速多回線ボード用分岐ケーブル</v>
          </cell>
          <cell r="R400">
            <v>5000</v>
          </cell>
        </row>
        <row r="401">
          <cell r="A401" t="str">
            <v>K210-53(03)</v>
          </cell>
          <cell r="B401" t="str">
            <v>高速多回線ボード用V.24ケーブル</v>
          </cell>
          <cell r="R401">
            <v>10000</v>
          </cell>
        </row>
        <row r="402">
          <cell r="A402" t="str">
            <v>K210-54(03)</v>
          </cell>
          <cell r="B402" t="str">
            <v>高速多回線ボード用X.21ケーブル</v>
          </cell>
          <cell r="R402">
            <v>10000</v>
          </cell>
        </row>
        <row r="403">
          <cell r="A403" t="str">
            <v>K210-70(03)</v>
          </cell>
          <cell r="B403" t="str">
            <v>スイッチユニット接続ケーブル</v>
          </cell>
          <cell r="R403">
            <v>15000</v>
          </cell>
        </row>
        <row r="404">
          <cell r="A404" t="str">
            <v>K210-70(05)</v>
          </cell>
          <cell r="B404" t="str">
            <v>スイッチユニット接続ケーブル</v>
          </cell>
          <cell r="R404">
            <v>20000</v>
          </cell>
        </row>
        <row r="405">
          <cell r="A405" t="str">
            <v>K210-77(05)</v>
          </cell>
          <cell r="B405" t="str">
            <v>スイッチユニット接続ケーブル</v>
          </cell>
          <cell r="R405">
            <v>20000</v>
          </cell>
        </row>
        <row r="406">
          <cell r="A406" t="str">
            <v>K210-78(01)</v>
          </cell>
          <cell r="B406" t="str">
            <v>スイッチユニット間接続ケーブル</v>
          </cell>
          <cell r="R406">
            <v>20000</v>
          </cell>
        </row>
        <row r="407">
          <cell r="A407" t="str">
            <v>K210-71(02)</v>
          </cell>
          <cell r="B407" t="str">
            <v>ディスプレイ/キーボード延長ケーブル(ラック用)</v>
          </cell>
          <cell r="R407">
            <v>10000</v>
          </cell>
        </row>
        <row r="408">
          <cell r="A408" t="str">
            <v>K210-71(03)</v>
          </cell>
          <cell r="B408" t="str">
            <v>ディスプレイ/キーボード延長ケーブル(ラック用)</v>
          </cell>
          <cell r="R408">
            <v>15000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XMODULE"/>
    </sheetNames>
    <definedNames>
      <definedName name="Dialog_Show"/>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79"/>
  <sheetViews>
    <sheetView showGridLines="0" tabSelected="1" view="pageBreakPreview" zoomScale="70" zoomScaleNormal="70" zoomScaleSheetLayoutView="70" workbookViewId="0">
      <selection activeCell="H5" sqref="H5"/>
    </sheetView>
  </sheetViews>
  <sheetFormatPr defaultRowHeight="13" outlineLevelCol="1" x14ac:dyDescent="0.2"/>
  <cols>
    <col min="1" max="1" width="2.36328125" style="1" customWidth="1"/>
    <col min="2" max="2" width="18.36328125" style="2" customWidth="1"/>
    <col min="3" max="4" width="8.36328125" style="2" customWidth="1"/>
    <col min="5" max="5" width="17.36328125" style="2" customWidth="1"/>
    <col min="6" max="6" width="11.6328125" style="2" customWidth="1"/>
    <col min="7" max="7" width="8" style="2" customWidth="1"/>
    <col min="8" max="10" width="12.36328125" style="2" customWidth="1"/>
    <col min="11" max="18" width="12.36328125" style="1" customWidth="1"/>
    <col min="19" max="23" width="12.36328125" style="1" customWidth="1" outlineLevel="1"/>
    <col min="24" max="24" width="32.6328125" style="1" customWidth="1" outlineLevel="1"/>
    <col min="25" max="25" width="1.81640625" style="1" customWidth="1" outlineLevel="1"/>
    <col min="26" max="26" width="15.6328125" style="1" customWidth="1" outlineLevel="1"/>
    <col min="27" max="27" width="55.81640625" style="2" customWidth="1"/>
    <col min="28" max="28" width="9.90625" style="1" bestFit="1" customWidth="1"/>
    <col min="29" max="256" width="9" style="1"/>
    <col min="257" max="257" width="2.36328125" style="1" customWidth="1"/>
    <col min="258" max="258" width="18.36328125" style="1" customWidth="1"/>
    <col min="259" max="260" width="8.36328125" style="1" customWidth="1"/>
    <col min="261" max="261" width="17.36328125" style="1" customWidth="1"/>
    <col min="262" max="262" width="11.6328125" style="1" customWidth="1"/>
    <col min="263" max="263" width="8" style="1" customWidth="1"/>
    <col min="264" max="279" width="12.36328125" style="1" customWidth="1"/>
    <col min="280" max="280" width="32.6328125" style="1" customWidth="1"/>
    <col min="281" max="281" width="1.81640625" style="1" customWidth="1"/>
    <col min="282" max="282" width="15.6328125" style="1" customWidth="1"/>
    <col min="283" max="283" width="55.81640625" style="1" customWidth="1"/>
    <col min="284" max="284" width="9.90625" style="1" bestFit="1" customWidth="1"/>
    <col min="285" max="512" width="9" style="1"/>
    <col min="513" max="513" width="2.36328125" style="1" customWidth="1"/>
    <col min="514" max="514" width="18.36328125" style="1" customWidth="1"/>
    <col min="515" max="516" width="8.36328125" style="1" customWidth="1"/>
    <col min="517" max="517" width="17.36328125" style="1" customWidth="1"/>
    <col min="518" max="518" width="11.6328125" style="1" customWidth="1"/>
    <col min="519" max="519" width="8" style="1" customWidth="1"/>
    <col min="520" max="535" width="12.36328125" style="1" customWidth="1"/>
    <col min="536" max="536" width="32.6328125" style="1" customWidth="1"/>
    <col min="537" max="537" width="1.81640625" style="1" customWidth="1"/>
    <col min="538" max="538" width="15.6328125" style="1" customWidth="1"/>
    <col min="539" max="539" width="55.81640625" style="1" customWidth="1"/>
    <col min="540" max="540" width="9.90625" style="1" bestFit="1" customWidth="1"/>
    <col min="541" max="768" width="9" style="1"/>
    <col min="769" max="769" width="2.36328125" style="1" customWidth="1"/>
    <col min="770" max="770" width="18.36328125" style="1" customWidth="1"/>
    <col min="771" max="772" width="8.36328125" style="1" customWidth="1"/>
    <col min="773" max="773" width="17.36328125" style="1" customWidth="1"/>
    <col min="774" max="774" width="11.6328125" style="1" customWidth="1"/>
    <col min="775" max="775" width="8" style="1" customWidth="1"/>
    <col min="776" max="791" width="12.36328125" style="1" customWidth="1"/>
    <col min="792" max="792" width="32.6328125" style="1" customWidth="1"/>
    <col min="793" max="793" width="1.81640625" style="1" customWidth="1"/>
    <col min="794" max="794" width="15.6328125" style="1" customWidth="1"/>
    <col min="795" max="795" width="55.81640625" style="1" customWidth="1"/>
    <col min="796" max="796" width="9.90625" style="1" bestFit="1" customWidth="1"/>
    <col min="797" max="1024" width="9" style="1"/>
    <col min="1025" max="1025" width="2.36328125" style="1" customWidth="1"/>
    <col min="1026" max="1026" width="18.36328125" style="1" customWidth="1"/>
    <col min="1027" max="1028" width="8.36328125" style="1" customWidth="1"/>
    <col min="1029" max="1029" width="17.36328125" style="1" customWidth="1"/>
    <col min="1030" max="1030" width="11.6328125" style="1" customWidth="1"/>
    <col min="1031" max="1031" width="8" style="1" customWidth="1"/>
    <col min="1032" max="1047" width="12.36328125" style="1" customWidth="1"/>
    <col min="1048" max="1048" width="32.6328125" style="1" customWidth="1"/>
    <col min="1049" max="1049" width="1.81640625" style="1" customWidth="1"/>
    <col min="1050" max="1050" width="15.6328125" style="1" customWidth="1"/>
    <col min="1051" max="1051" width="55.81640625" style="1" customWidth="1"/>
    <col min="1052" max="1052" width="9.90625" style="1" bestFit="1" customWidth="1"/>
    <col min="1053" max="1280" width="9" style="1"/>
    <col min="1281" max="1281" width="2.36328125" style="1" customWidth="1"/>
    <col min="1282" max="1282" width="18.36328125" style="1" customWidth="1"/>
    <col min="1283" max="1284" width="8.36328125" style="1" customWidth="1"/>
    <col min="1285" max="1285" width="17.36328125" style="1" customWidth="1"/>
    <col min="1286" max="1286" width="11.6328125" style="1" customWidth="1"/>
    <col min="1287" max="1287" width="8" style="1" customWidth="1"/>
    <col min="1288" max="1303" width="12.36328125" style="1" customWidth="1"/>
    <col min="1304" max="1304" width="32.6328125" style="1" customWidth="1"/>
    <col min="1305" max="1305" width="1.81640625" style="1" customWidth="1"/>
    <col min="1306" max="1306" width="15.6328125" style="1" customWidth="1"/>
    <col min="1307" max="1307" width="55.81640625" style="1" customWidth="1"/>
    <col min="1308" max="1308" width="9.90625" style="1" bestFit="1" customWidth="1"/>
    <col min="1309" max="1536" width="9" style="1"/>
    <col min="1537" max="1537" width="2.36328125" style="1" customWidth="1"/>
    <col min="1538" max="1538" width="18.36328125" style="1" customWidth="1"/>
    <col min="1539" max="1540" width="8.36328125" style="1" customWidth="1"/>
    <col min="1541" max="1541" width="17.36328125" style="1" customWidth="1"/>
    <col min="1542" max="1542" width="11.6328125" style="1" customWidth="1"/>
    <col min="1543" max="1543" width="8" style="1" customWidth="1"/>
    <col min="1544" max="1559" width="12.36328125" style="1" customWidth="1"/>
    <col min="1560" max="1560" width="32.6328125" style="1" customWidth="1"/>
    <col min="1561" max="1561" width="1.81640625" style="1" customWidth="1"/>
    <col min="1562" max="1562" width="15.6328125" style="1" customWidth="1"/>
    <col min="1563" max="1563" width="55.81640625" style="1" customWidth="1"/>
    <col min="1564" max="1564" width="9.90625" style="1" bestFit="1" customWidth="1"/>
    <col min="1565" max="1792" width="9" style="1"/>
    <col min="1793" max="1793" width="2.36328125" style="1" customWidth="1"/>
    <col min="1794" max="1794" width="18.36328125" style="1" customWidth="1"/>
    <col min="1795" max="1796" width="8.36328125" style="1" customWidth="1"/>
    <col min="1797" max="1797" width="17.36328125" style="1" customWidth="1"/>
    <col min="1798" max="1798" width="11.6328125" style="1" customWidth="1"/>
    <col min="1799" max="1799" width="8" style="1" customWidth="1"/>
    <col min="1800" max="1815" width="12.36328125" style="1" customWidth="1"/>
    <col min="1816" max="1816" width="32.6328125" style="1" customWidth="1"/>
    <col min="1817" max="1817" width="1.81640625" style="1" customWidth="1"/>
    <col min="1818" max="1818" width="15.6328125" style="1" customWidth="1"/>
    <col min="1819" max="1819" width="55.81640625" style="1" customWidth="1"/>
    <col min="1820" max="1820" width="9.90625" style="1" bestFit="1" customWidth="1"/>
    <col min="1821" max="2048" width="9" style="1"/>
    <col min="2049" max="2049" width="2.36328125" style="1" customWidth="1"/>
    <col min="2050" max="2050" width="18.36328125" style="1" customWidth="1"/>
    <col min="2051" max="2052" width="8.36328125" style="1" customWidth="1"/>
    <col min="2053" max="2053" width="17.36328125" style="1" customWidth="1"/>
    <col min="2054" max="2054" width="11.6328125" style="1" customWidth="1"/>
    <col min="2055" max="2055" width="8" style="1" customWidth="1"/>
    <col min="2056" max="2071" width="12.36328125" style="1" customWidth="1"/>
    <col min="2072" max="2072" width="32.6328125" style="1" customWidth="1"/>
    <col min="2073" max="2073" width="1.81640625" style="1" customWidth="1"/>
    <col min="2074" max="2074" width="15.6328125" style="1" customWidth="1"/>
    <col min="2075" max="2075" width="55.81640625" style="1" customWidth="1"/>
    <col min="2076" max="2076" width="9.90625" style="1" bestFit="1" customWidth="1"/>
    <col min="2077" max="2304" width="9" style="1"/>
    <col min="2305" max="2305" width="2.36328125" style="1" customWidth="1"/>
    <col min="2306" max="2306" width="18.36328125" style="1" customWidth="1"/>
    <col min="2307" max="2308" width="8.36328125" style="1" customWidth="1"/>
    <col min="2309" max="2309" width="17.36328125" style="1" customWidth="1"/>
    <col min="2310" max="2310" width="11.6328125" style="1" customWidth="1"/>
    <col min="2311" max="2311" width="8" style="1" customWidth="1"/>
    <col min="2312" max="2327" width="12.36328125" style="1" customWidth="1"/>
    <col min="2328" max="2328" width="32.6328125" style="1" customWidth="1"/>
    <col min="2329" max="2329" width="1.81640625" style="1" customWidth="1"/>
    <col min="2330" max="2330" width="15.6328125" style="1" customWidth="1"/>
    <col min="2331" max="2331" width="55.81640625" style="1" customWidth="1"/>
    <col min="2332" max="2332" width="9.90625" style="1" bestFit="1" customWidth="1"/>
    <col min="2333" max="2560" width="9" style="1"/>
    <col min="2561" max="2561" width="2.36328125" style="1" customWidth="1"/>
    <col min="2562" max="2562" width="18.36328125" style="1" customWidth="1"/>
    <col min="2563" max="2564" width="8.36328125" style="1" customWidth="1"/>
    <col min="2565" max="2565" width="17.36328125" style="1" customWidth="1"/>
    <col min="2566" max="2566" width="11.6328125" style="1" customWidth="1"/>
    <col min="2567" max="2567" width="8" style="1" customWidth="1"/>
    <col min="2568" max="2583" width="12.36328125" style="1" customWidth="1"/>
    <col min="2584" max="2584" width="32.6328125" style="1" customWidth="1"/>
    <col min="2585" max="2585" width="1.81640625" style="1" customWidth="1"/>
    <col min="2586" max="2586" width="15.6328125" style="1" customWidth="1"/>
    <col min="2587" max="2587" width="55.81640625" style="1" customWidth="1"/>
    <col min="2588" max="2588" width="9.90625" style="1" bestFit="1" customWidth="1"/>
    <col min="2589" max="2816" width="9" style="1"/>
    <col min="2817" max="2817" width="2.36328125" style="1" customWidth="1"/>
    <col min="2818" max="2818" width="18.36328125" style="1" customWidth="1"/>
    <col min="2819" max="2820" width="8.36328125" style="1" customWidth="1"/>
    <col min="2821" max="2821" width="17.36328125" style="1" customWidth="1"/>
    <col min="2822" max="2822" width="11.6328125" style="1" customWidth="1"/>
    <col min="2823" max="2823" width="8" style="1" customWidth="1"/>
    <col min="2824" max="2839" width="12.36328125" style="1" customWidth="1"/>
    <col min="2840" max="2840" width="32.6328125" style="1" customWidth="1"/>
    <col min="2841" max="2841" width="1.81640625" style="1" customWidth="1"/>
    <col min="2842" max="2842" width="15.6328125" style="1" customWidth="1"/>
    <col min="2843" max="2843" width="55.81640625" style="1" customWidth="1"/>
    <col min="2844" max="2844" width="9.90625" style="1" bestFit="1" customWidth="1"/>
    <col min="2845" max="3072" width="9" style="1"/>
    <col min="3073" max="3073" width="2.36328125" style="1" customWidth="1"/>
    <col min="3074" max="3074" width="18.36328125" style="1" customWidth="1"/>
    <col min="3075" max="3076" width="8.36328125" style="1" customWidth="1"/>
    <col min="3077" max="3077" width="17.36328125" style="1" customWidth="1"/>
    <col min="3078" max="3078" width="11.6328125" style="1" customWidth="1"/>
    <col min="3079" max="3079" width="8" style="1" customWidth="1"/>
    <col min="3080" max="3095" width="12.36328125" style="1" customWidth="1"/>
    <col min="3096" max="3096" width="32.6328125" style="1" customWidth="1"/>
    <col min="3097" max="3097" width="1.81640625" style="1" customWidth="1"/>
    <col min="3098" max="3098" width="15.6328125" style="1" customWidth="1"/>
    <col min="3099" max="3099" width="55.81640625" style="1" customWidth="1"/>
    <col min="3100" max="3100" width="9.90625" style="1" bestFit="1" customWidth="1"/>
    <col min="3101" max="3328" width="9" style="1"/>
    <col min="3329" max="3329" width="2.36328125" style="1" customWidth="1"/>
    <col min="3330" max="3330" width="18.36328125" style="1" customWidth="1"/>
    <col min="3331" max="3332" width="8.36328125" style="1" customWidth="1"/>
    <col min="3333" max="3333" width="17.36328125" style="1" customWidth="1"/>
    <col min="3334" max="3334" width="11.6328125" style="1" customWidth="1"/>
    <col min="3335" max="3335" width="8" style="1" customWidth="1"/>
    <col min="3336" max="3351" width="12.36328125" style="1" customWidth="1"/>
    <col min="3352" max="3352" width="32.6328125" style="1" customWidth="1"/>
    <col min="3353" max="3353" width="1.81640625" style="1" customWidth="1"/>
    <col min="3354" max="3354" width="15.6328125" style="1" customWidth="1"/>
    <col min="3355" max="3355" width="55.81640625" style="1" customWidth="1"/>
    <col min="3356" max="3356" width="9.90625" style="1" bestFit="1" customWidth="1"/>
    <col min="3357" max="3584" width="9" style="1"/>
    <col min="3585" max="3585" width="2.36328125" style="1" customWidth="1"/>
    <col min="3586" max="3586" width="18.36328125" style="1" customWidth="1"/>
    <col min="3587" max="3588" width="8.36328125" style="1" customWidth="1"/>
    <col min="3589" max="3589" width="17.36328125" style="1" customWidth="1"/>
    <col min="3590" max="3590" width="11.6328125" style="1" customWidth="1"/>
    <col min="3591" max="3591" width="8" style="1" customWidth="1"/>
    <col min="3592" max="3607" width="12.36328125" style="1" customWidth="1"/>
    <col min="3608" max="3608" width="32.6328125" style="1" customWidth="1"/>
    <col min="3609" max="3609" width="1.81640625" style="1" customWidth="1"/>
    <col min="3610" max="3610" width="15.6328125" style="1" customWidth="1"/>
    <col min="3611" max="3611" width="55.81640625" style="1" customWidth="1"/>
    <col min="3612" max="3612" width="9.90625" style="1" bestFit="1" customWidth="1"/>
    <col min="3613" max="3840" width="9" style="1"/>
    <col min="3841" max="3841" width="2.36328125" style="1" customWidth="1"/>
    <col min="3842" max="3842" width="18.36328125" style="1" customWidth="1"/>
    <col min="3843" max="3844" width="8.36328125" style="1" customWidth="1"/>
    <col min="3845" max="3845" width="17.36328125" style="1" customWidth="1"/>
    <col min="3846" max="3846" width="11.6328125" style="1" customWidth="1"/>
    <col min="3847" max="3847" width="8" style="1" customWidth="1"/>
    <col min="3848" max="3863" width="12.36328125" style="1" customWidth="1"/>
    <col min="3864" max="3864" width="32.6328125" style="1" customWidth="1"/>
    <col min="3865" max="3865" width="1.81640625" style="1" customWidth="1"/>
    <col min="3866" max="3866" width="15.6328125" style="1" customWidth="1"/>
    <col min="3867" max="3867" width="55.81640625" style="1" customWidth="1"/>
    <col min="3868" max="3868" width="9.90625" style="1" bestFit="1" customWidth="1"/>
    <col min="3869" max="4096" width="9" style="1"/>
    <col min="4097" max="4097" width="2.36328125" style="1" customWidth="1"/>
    <col min="4098" max="4098" width="18.36328125" style="1" customWidth="1"/>
    <col min="4099" max="4100" width="8.36328125" style="1" customWidth="1"/>
    <col min="4101" max="4101" width="17.36328125" style="1" customWidth="1"/>
    <col min="4102" max="4102" width="11.6328125" style="1" customWidth="1"/>
    <col min="4103" max="4103" width="8" style="1" customWidth="1"/>
    <col min="4104" max="4119" width="12.36328125" style="1" customWidth="1"/>
    <col min="4120" max="4120" width="32.6328125" style="1" customWidth="1"/>
    <col min="4121" max="4121" width="1.81640625" style="1" customWidth="1"/>
    <col min="4122" max="4122" width="15.6328125" style="1" customWidth="1"/>
    <col min="4123" max="4123" width="55.81640625" style="1" customWidth="1"/>
    <col min="4124" max="4124" width="9.90625" style="1" bestFit="1" customWidth="1"/>
    <col min="4125" max="4352" width="9" style="1"/>
    <col min="4353" max="4353" width="2.36328125" style="1" customWidth="1"/>
    <col min="4354" max="4354" width="18.36328125" style="1" customWidth="1"/>
    <col min="4355" max="4356" width="8.36328125" style="1" customWidth="1"/>
    <col min="4357" max="4357" width="17.36328125" style="1" customWidth="1"/>
    <col min="4358" max="4358" width="11.6328125" style="1" customWidth="1"/>
    <col min="4359" max="4359" width="8" style="1" customWidth="1"/>
    <col min="4360" max="4375" width="12.36328125" style="1" customWidth="1"/>
    <col min="4376" max="4376" width="32.6328125" style="1" customWidth="1"/>
    <col min="4377" max="4377" width="1.81640625" style="1" customWidth="1"/>
    <col min="4378" max="4378" width="15.6328125" style="1" customWidth="1"/>
    <col min="4379" max="4379" width="55.81640625" style="1" customWidth="1"/>
    <col min="4380" max="4380" width="9.90625" style="1" bestFit="1" customWidth="1"/>
    <col min="4381" max="4608" width="9" style="1"/>
    <col min="4609" max="4609" width="2.36328125" style="1" customWidth="1"/>
    <col min="4610" max="4610" width="18.36328125" style="1" customWidth="1"/>
    <col min="4611" max="4612" width="8.36328125" style="1" customWidth="1"/>
    <col min="4613" max="4613" width="17.36328125" style="1" customWidth="1"/>
    <col min="4614" max="4614" width="11.6328125" style="1" customWidth="1"/>
    <col min="4615" max="4615" width="8" style="1" customWidth="1"/>
    <col min="4616" max="4631" width="12.36328125" style="1" customWidth="1"/>
    <col min="4632" max="4632" width="32.6328125" style="1" customWidth="1"/>
    <col min="4633" max="4633" width="1.81640625" style="1" customWidth="1"/>
    <col min="4634" max="4634" width="15.6328125" style="1" customWidth="1"/>
    <col min="4635" max="4635" width="55.81640625" style="1" customWidth="1"/>
    <col min="4636" max="4636" width="9.90625" style="1" bestFit="1" customWidth="1"/>
    <col min="4637" max="4864" width="9" style="1"/>
    <col min="4865" max="4865" width="2.36328125" style="1" customWidth="1"/>
    <col min="4866" max="4866" width="18.36328125" style="1" customWidth="1"/>
    <col min="4867" max="4868" width="8.36328125" style="1" customWidth="1"/>
    <col min="4869" max="4869" width="17.36328125" style="1" customWidth="1"/>
    <col min="4870" max="4870" width="11.6328125" style="1" customWidth="1"/>
    <col min="4871" max="4871" width="8" style="1" customWidth="1"/>
    <col min="4872" max="4887" width="12.36328125" style="1" customWidth="1"/>
    <col min="4888" max="4888" width="32.6328125" style="1" customWidth="1"/>
    <col min="4889" max="4889" width="1.81640625" style="1" customWidth="1"/>
    <col min="4890" max="4890" width="15.6328125" style="1" customWidth="1"/>
    <col min="4891" max="4891" width="55.81640625" style="1" customWidth="1"/>
    <col min="4892" max="4892" width="9.90625" style="1" bestFit="1" customWidth="1"/>
    <col min="4893" max="5120" width="9" style="1"/>
    <col min="5121" max="5121" width="2.36328125" style="1" customWidth="1"/>
    <col min="5122" max="5122" width="18.36328125" style="1" customWidth="1"/>
    <col min="5123" max="5124" width="8.36328125" style="1" customWidth="1"/>
    <col min="5125" max="5125" width="17.36328125" style="1" customWidth="1"/>
    <col min="5126" max="5126" width="11.6328125" style="1" customWidth="1"/>
    <col min="5127" max="5127" width="8" style="1" customWidth="1"/>
    <col min="5128" max="5143" width="12.36328125" style="1" customWidth="1"/>
    <col min="5144" max="5144" width="32.6328125" style="1" customWidth="1"/>
    <col min="5145" max="5145" width="1.81640625" style="1" customWidth="1"/>
    <col min="5146" max="5146" width="15.6328125" style="1" customWidth="1"/>
    <col min="5147" max="5147" width="55.81640625" style="1" customWidth="1"/>
    <col min="5148" max="5148" width="9.90625" style="1" bestFit="1" customWidth="1"/>
    <col min="5149" max="5376" width="9" style="1"/>
    <col min="5377" max="5377" width="2.36328125" style="1" customWidth="1"/>
    <col min="5378" max="5378" width="18.36328125" style="1" customWidth="1"/>
    <col min="5379" max="5380" width="8.36328125" style="1" customWidth="1"/>
    <col min="5381" max="5381" width="17.36328125" style="1" customWidth="1"/>
    <col min="5382" max="5382" width="11.6328125" style="1" customWidth="1"/>
    <col min="5383" max="5383" width="8" style="1" customWidth="1"/>
    <col min="5384" max="5399" width="12.36328125" style="1" customWidth="1"/>
    <col min="5400" max="5400" width="32.6328125" style="1" customWidth="1"/>
    <col min="5401" max="5401" width="1.81640625" style="1" customWidth="1"/>
    <col min="5402" max="5402" width="15.6328125" style="1" customWidth="1"/>
    <col min="5403" max="5403" width="55.81640625" style="1" customWidth="1"/>
    <col min="5404" max="5404" width="9.90625" style="1" bestFit="1" customWidth="1"/>
    <col min="5405" max="5632" width="9" style="1"/>
    <col min="5633" max="5633" width="2.36328125" style="1" customWidth="1"/>
    <col min="5634" max="5634" width="18.36328125" style="1" customWidth="1"/>
    <col min="5635" max="5636" width="8.36328125" style="1" customWidth="1"/>
    <col min="5637" max="5637" width="17.36328125" style="1" customWidth="1"/>
    <col min="5638" max="5638" width="11.6328125" style="1" customWidth="1"/>
    <col min="5639" max="5639" width="8" style="1" customWidth="1"/>
    <col min="5640" max="5655" width="12.36328125" style="1" customWidth="1"/>
    <col min="5656" max="5656" width="32.6328125" style="1" customWidth="1"/>
    <col min="5657" max="5657" width="1.81640625" style="1" customWidth="1"/>
    <col min="5658" max="5658" width="15.6328125" style="1" customWidth="1"/>
    <col min="5659" max="5659" width="55.81640625" style="1" customWidth="1"/>
    <col min="5660" max="5660" width="9.90625" style="1" bestFit="1" customWidth="1"/>
    <col min="5661" max="5888" width="9" style="1"/>
    <col min="5889" max="5889" width="2.36328125" style="1" customWidth="1"/>
    <col min="5890" max="5890" width="18.36328125" style="1" customWidth="1"/>
    <col min="5891" max="5892" width="8.36328125" style="1" customWidth="1"/>
    <col min="5893" max="5893" width="17.36328125" style="1" customWidth="1"/>
    <col min="5894" max="5894" width="11.6328125" style="1" customWidth="1"/>
    <col min="5895" max="5895" width="8" style="1" customWidth="1"/>
    <col min="5896" max="5911" width="12.36328125" style="1" customWidth="1"/>
    <col min="5912" max="5912" width="32.6328125" style="1" customWidth="1"/>
    <col min="5913" max="5913" width="1.81640625" style="1" customWidth="1"/>
    <col min="5914" max="5914" width="15.6328125" style="1" customWidth="1"/>
    <col min="5915" max="5915" width="55.81640625" style="1" customWidth="1"/>
    <col min="5916" max="5916" width="9.90625" style="1" bestFit="1" customWidth="1"/>
    <col min="5917" max="6144" width="9" style="1"/>
    <col min="6145" max="6145" width="2.36328125" style="1" customWidth="1"/>
    <col min="6146" max="6146" width="18.36328125" style="1" customWidth="1"/>
    <col min="6147" max="6148" width="8.36328125" style="1" customWidth="1"/>
    <col min="6149" max="6149" width="17.36328125" style="1" customWidth="1"/>
    <col min="6150" max="6150" width="11.6328125" style="1" customWidth="1"/>
    <col min="6151" max="6151" width="8" style="1" customWidth="1"/>
    <col min="6152" max="6167" width="12.36328125" style="1" customWidth="1"/>
    <col min="6168" max="6168" width="32.6328125" style="1" customWidth="1"/>
    <col min="6169" max="6169" width="1.81640625" style="1" customWidth="1"/>
    <col min="6170" max="6170" width="15.6328125" style="1" customWidth="1"/>
    <col min="6171" max="6171" width="55.81640625" style="1" customWidth="1"/>
    <col min="6172" max="6172" width="9.90625" style="1" bestFit="1" customWidth="1"/>
    <col min="6173" max="6400" width="9" style="1"/>
    <col min="6401" max="6401" width="2.36328125" style="1" customWidth="1"/>
    <col min="6402" max="6402" width="18.36328125" style="1" customWidth="1"/>
    <col min="6403" max="6404" width="8.36328125" style="1" customWidth="1"/>
    <col min="6405" max="6405" width="17.36328125" style="1" customWidth="1"/>
    <col min="6406" max="6406" width="11.6328125" style="1" customWidth="1"/>
    <col min="6407" max="6407" width="8" style="1" customWidth="1"/>
    <col min="6408" max="6423" width="12.36328125" style="1" customWidth="1"/>
    <col min="6424" max="6424" width="32.6328125" style="1" customWidth="1"/>
    <col min="6425" max="6425" width="1.81640625" style="1" customWidth="1"/>
    <col min="6426" max="6426" width="15.6328125" style="1" customWidth="1"/>
    <col min="6427" max="6427" width="55.81640625" style="1" customWidth="1"/>
    <col min="6428" max="6428" width="9.90625" style="1" bestFit="1" customWidth="1"/>
    <col min="6429" max="6656" width="9" style="1"/>
    <col min="6657" max="6657" width="2.36328125" style="1" customWidth="1"/>
    <col min="6658" max="6658" width="18.36328125" style="1" customWidth="1"/>
    <col min="6659" max="6660" width="8.36328125" style="1" customWidth="1"/>
    <col min="6661" max="6661" width="17.36328125" style="1" customWidth="1"/>
    <col min="6662" max="6662" width="11.6328125" style="1" customWidth="1"/>
    <col min="6663" max="6663" width="8" style="1" customWidth="1"/>
    <col min="6664" max="6679" width="12.36328125" style="1" customWidth="1"/>
    <col min="6680" max="6680" width="32.6328125" style="1" customWidth="1"/>
    <col min="6681" max="6681" width="1.81640625" style="1" customWidth="1"/>
    <col min="6682" max="6682" width="15.6328125" style="1" customWidth="1"/>
    <col min="6683" max="6683" width="55.81640625" style="1" customWidth="1"/>
    <col min="6684" max="6684" width="9.90625" style="1" bestFit="1" customWidth="1"/>
    <col min="6685" max="6912" width="9" style="1"/>
    <col min="6913" max="6913" width="2.36328125" style="1" customWidth="1"/>
    <col min="6914" max="6914" width="18.36328125" style="1" customWidth="1"/>
    <col min="6915" max="6916" width="8.36328125" style="1" customWidth="1"/>
    <col min="6917" max="6917" width="17.36328125" style="1" customWidth="1"/>
    <col min="6918" max="6918" width="11.6328125" style="1" customWidth="1"/>
    <col min="6919" max="6919" width="8" style="1" customWidth="1"/>
    <col min="6920" max="6935" width="12.36328125" style="1" customWidth="1"/>
    <col min="6936" max="6936" width="32.6328125" style="1" customWidth="1"/>
    <col min="6937" max="6937" width="1.81640625" style="1" customWidth="1"/>
    <col min="6938" max="6938" width="15.6328125" style="1" customWidth="1"/>
    <col min="6939" max="6939" width="55.81640625" style="1" customWidth="1"/>
    <col min="6940" max="6940" width="9.90625" style="1" bestFit="1" customWidth="1"/>
    <col min="6941" max="7168" width="9" style="1"/>
    <col min="7169" max="7169" width="2.36328125" style="1" customWidth="1"/>
    <col min="7170" max="7170" width="18.36328125" style="1" customWidth="1"/>
    <col min="7171" max="7172" width="8.36328125" style="1" customWidth="1"/>
    <col min="7173" max="7173" width="17.36328125" style="1" customWidth="1"/>
    <col min="7174" max="7174" width="11.6328125" style="1" customWidth="1"/>
    <col min="7175" max="7175" width="8" style="1" customWidth="1"/>
    <col min="7176" max="7191" width="12.36328125" style="1" customWidth="1"/>
    <col min="7192" max="7192" width="32.6328125" style="1" customWidth="1"/>
    <col min="7193" max="7193" width="1.81640625" style="1" customWidth="1"/>
    <col min="7194" max="7194" width="15.6328125" style="1" customWidth="1"/>
    <col min="7195" max="7195" width="55.81640625" style="1" customWidth="1"/>
    <col min="7196" max="7196" width="9.90625" style="1" bestFit="1" customWidth="1"/>
    <col min="7197" max="7424" width="9" style="1"/>
    <col min="7425" max="7425" width="2.36328125" style="1" customWidth="1"/>
    <col min="7426" max="7426" width="18.36328125" style="1" customWidth="1"/>
    <col min="7427" max="7428" width="8.36328125" style="1" customWidth="1"/>
    <col min="7429" max="7429" width="17.36328125" style="1" customWidth="1"/>
    <col min="7430" max="7430" width="11.6328125" style="1" customWidth="1"/>
    <col min="7431" max="7431" width="8" style="1" customWidth="1"/>
    <col min="7432" max="7447" width="12.36328125" style="1" customWidth="1"/>
    <col min="7448" max="7448" width="32.6328125" style="1" customWidth="1"/>
    <col min="7449" max="7449" width="1.81640625" style="1" customWidth="1"/>
    <col min="7450" max="7450" width="15.6328125" style="1" customWidth="1"/>
    <col min="7451" max="7451" width="55.81640625" style="1" customWidth="1"/>
    <col min="7452" max="7452" width="9.90625" style="1" bestFit="1" customWidth="1"/>
    <col min="7453" max="7680" width="9" style="1"/>
    <col min="7681" max="7681" width="2.36328125" style="1" customWidth="1"/>
    <col min="7682" max="7682" width="18.36328125" style="1" customWidth="1"/>
    <col min="7683" max="7684" width="8.36328125" style="1" customWidth="1"/>
    <col min="7685" max="7685" width="17.36328125" style="1" customWidth="1"/>
    <col min="7686" max="7686" width="11.6328125" style="1" customWidth="1"/>
    <col min="7687" max="7687" width="8" style="1" customWidth="1"/>
    <col min="7688" max="7703" width="12.36328125" style="1" customWidth="1"/>
    <col min="7704" max="7704" width="32.6328125" style="1" customWidth="1"/>
    <col min="7705" max="7705" width="1.81640625" style="1" customWidth="1"/>
    <col min="7706" max="7706" width="15.6328125" style="1" customWidth="1"/>
    <col min="7707" max="7707" width="55.81640625" style="1" customWidth="1"/>
    <col min="7708" max="7708" width="9.90625" style="1" bestFit="1" customWidth="1"/>
    <col min="7709" max="7936" width="9" style="1"/>
    <col min="7937" max="7937" width="2.36328125" style="1" customWidth="1"/>
    <col min="7938" max="7938" width="18.36328125" style="1" customWidth="1"/>
    <col min="7939" max="7940" width="8.36328125" style="1" customWidth="1"/>
    <col min="7941" max="7941" width="17.36328125" style="1" customWidth="1"/>
    <col min="7942" max="7942" width="11.6328125" style="1" customWidth="1"/>
    <col min="7943" max="7943" width="8" style="1" customWidth="1"/>
    <col min="7944" max="7959" width="12.36328125" style="1" customWidth="1"/>
    <col min="7960" max="7960" width="32.6328125" style="1" customWidth="1"/>
    <col min="7961" max="7961" width="1.81640625" style="1" customWidth="1"/>
    <col min="7962" max="7962" width="15.6328125" style="1" customWidth="1"/>
    <col min="7963" max="7963" width="55.81640625" style="1" customWidth="1"/>
    <col min="7964" max="7964" width="9.90625" style="1" bestFit="1" customWidth="1"/>
    <col min="7965" max="8192" width="9" style="1"/>
    <col min="8193" max="8193" width="2.36328125" style="1" customWidth="1"/>
    <col min="8194" max="8194" width="18.36328125" style="1" customWidth="1"/>
    <col min="8195" max="8196" width="8.36328125" style="1" customWidth="1"/>
    <col min="8197" max="8197" width="17.36328125" style="1" customWidth="1"/>
    <col min="8198" max="8198" width="11.6328125" style="1" customWidth="1"/>
    <col min="8199" max="8199" width="8" style="1" customWidth="1"/>
    <col min="8200" max="8215" width="12.36328125" style="1" customWidth="1"/>
    <col min="8216" max="8216" width="32.6328125" style="1" customWidth="1"/>
    <col min="8217" max="8217" width="1.81640625" style="1" customWidth="1"/>
    <col min="8218" max="8218" width="15.6328125" style="1" customWidth="1"/>
    <col min="8219" max="8219" width="55.81640625" style="1" customWidth="1"/>
    <col min="8220" max="8220" width="9.90625" style="1" bestFit="1" customWidth="1"/>
    <col min="8221" max="8448" width="9" style="1"/>
    <col min="8449" max="8449" width="2.36328125" style="1" customWidth="1"/>
    <col min="8450" max="8450" width="18.36328125" style="1" customWidth="1"/>
    <col min="8451" max="8452" width="8.36328125" style="1" customWidth="1"/>
    <col min="8453" max="8453" width="17.36328125" style="1" customWidth="1"/>
    <col min="8454" max="8454" width="11.6328125" style="1" customWidth="1"/>
    <col min="8455" max="8455" width="8" style="1" customWidth="1"/>
    <col min="8456" max="8471" width="12.36328125" style="1" customWidth="1"/>
    <col min="8472" max="8472" width="32.6328125" style="1" customWidth="1"/>
    <col min="8473" max="8473" width="1.81640625" style="1" customWidth="1"/>
    <col min="8474" max="8474" width="15.6328125" style="1" customWidth="1"/>
    <col min="8475" max="8475" width="55.81640625" style="1" customWidth="1"/>
    <col min="8476" max="8476" width="9.90625" style="1" bestFit="1" customWidth="1"/>
    <col min="8477" max="8704" width="9" style="1"/>
    <col min="8705" max="8705" width="2.36328125" style="1" customWidth="1"/>
    <col min="8706" max="8706" width="18.36328125" style="1" customWidth="1"/>
    <col min="8707" max="8708" width="8.36328125" style="1" customWidth="1"/>
    <col min="8709" max="8709" width="17.36328125" style="1" customWidth="1"/>
    <col min="8710" max="8710" width="11.6328125" style="1" customWidth="1"/>
    <col min="8711" max="8711" width="8" style="1" customWidth="1"/>
    <col min="8712" max="8727" width="12.36328125" style="1" customWidth="1"/>
    <col min="8728" max="8728" width="32.6328125" style="1" customWidth="1"/>
    <col min="8729" max="8729" width="1.81640625" style="1" customWidth="1"/>
    <col min="8730" max="8730" width="15.6328125" style="1" customWidth="1"/>
    <col min="8731" max="8731" width="55.81640625" style="1" customWidth="1"/>
    <col min="8732" max="8732" width="9.90625" style="1" bestFit="1" customWidth="1"/>
    <col min="8733" max="8960" width="9" style="1"/>
    <col min="8961" max="8961" width="2.36328125" style="1" customWidth="1"/>
    <col min="8962" max="8962" width="18.36328125" style="1" customWidth="1"/>
    <col min="8963" max="8964" width="8.36328125" style="1" customWidth="1"/>
    <col min="8965" max="8965" width="17.36328125" style="1" customWidth="1"/>
    <col min="8966" max="8966" width="11.6328125" style="1" customWidth="1"/>
    <col min="8967" max="8967" width="8" style="1" customWidth="1"/>
    <col min="8968" max="8983" width="12.36328125" style="1" customWidth="1"/>
    <col min="8984" max="8984" width="32.6328125" style="1" customWidth="1"/>
    <col min="8985" max="8985" width="1.81640625" style="1" customWidth="1"/>
    <col min="8986" max="8986" width="15.6328125" style="1" customWidth="1"/>
    <col min="8987" max="8987" width="55.81640625" style="1" customWidth="1"/>
    <col min="8988" max="8988" width="9.90625" style="1" bestFit="1" customWidth="1"/>
    <col min="8989" max="9216" width="9" style="1"/>
    <col min="9217" max="9217" width="2.36328125" style="1" customWidth="1"/>
    <col min="9218" max="9218" width="18.36328125" style="1" customWidth="1"/>
    <col min="9219" max="9220" width="8.36328125" style="1" customWidth="1"/>
    <col min="9221" max="9221" width="17.36328125" style="1" customWidth="1"/>
    <col min="9222" max="9222" width="11.6328125" style="1" customWidth="1"/>
    <col min="9223" max="9223" width="8" style="1" customWidth="1"/>
    <col min="9224" max="9239" width="12.36328125" style="1" customWidth="1"/>
    <col min="9240" max="9240" width="32.6328125" style="1" customWidth="1"/>
    <col min="9241" max="9241" width="1.81640625" style="1" customWidth="1"/>
    <col min="9242" max="9242" width="15.6328125" style="1" customWidth="1"/>
    <col min="9243" max="9243" width="55.81640625" style="1" customWidth="1"/>
    <col min="9244" max="9244" width="9.90625" style="1" bestFit="1" customWidth="1"/>
    <col min="9245" max="9472" width="9" style="1"/>
    <col min="9473" max="9473" width="2.36328125" style="1" customWidth="1"/>
    <col min="9474" max="9474" width="18.36328125" style="1" customWidth="1"/>
    <col min="9475" max="9476" width="8.36328125" style="1" customWidth="1"/>
    <col min="9477" max="9477" width="17.36328125" style="1" customWidth="1"/>
    <col min="9478" max="9478" width="11.6328125" style="1" customWidth="1"/>
    <col min="9479" max="9479" width="8" style="1" customWidth="1"/>
    <col min="9480" max="9495" width="12.36328125" style="1" customWidth="1"/>
    <col min="9496" max="9496" width="32.6328125" style="1" customWidth="1"/>
    <col min="9497" max="9497" width="1.81640625" style="1" customWidth="1"/>
    <col min="9498" max="9498" width="15.6328125" style="1" customWidth="1"/>
    <col min="9499" max="9499" width="55.81640625" style="1" customWidth="1"/>
    <col min="9500" max="9500" width="9.90625" style="1" bestFit="1" customWidth="1"/>
    <col min="9501" max="9728" width="9" style="1"/>
    <col min="9729" max="9729" width="2.36328125" style="1" customWidth="1"/>
    <col min="9730" max="9730" width="18.36328125" style="1" customWidth="1"/>
    <col min="9731" max="9732" width="8.36328125" style="1" customWidth="1"/>
    <col min="9733" max="9733" width="17.36328125" style="1" customWidth="1"/>
    <col min="9734" max="9734" width="11.6328125" style="1" customWidth="1"/>
    <col min="9735" max="9735" width="8" style="1" customWidth="1"/>
    <col min="9736" max="9751" width="12.36328125" style="1" customWidth="1"/>
    <col min="9752" max="9752" width="32.6328125" style="1" customWidth="1"/>
    <col min="9753" max="9753" width="1.81640625" style="1" customWidth="1"/>
    <col min="9754" max="9754" width="15.6328125" style="1" customWidth="1"/>
    <col min="9755" max="9755" width="55.81640625" style="1" customWidth="1"/>
    <col min="9756" max="9756" width="9.90625" style="1" bestFit="1" customWidth="1"/>
    <col min="9757" max="9984" width="9" style="1"/>
    <col min="9985" max="9985" width="2.36328125" style="1" customWidth="1"/>
    <col min="9986" max="9986" width="18.36328125" style="1" customWidth="1"/>
    <col min="9987" max="9988" width="8.36328125" style="1" customWidth="1"/>
    <col min="9989" max="9989" width="17.36328125" style="1" customWidth="1"/>
    <col min="9990" max="9990" width="11.6328125" style="1" customWidth="1"/>
    <col min="9991" max="9991" width="8" style="1" customWidth="1"/>
    <col min="9992" max="10007" width="12.36328125" style="1" customWidth="1"/>
    <col min="10008" max="10008" width="32.6328125" style="1" customWidth="1"/>
    <col min="10009" max="10009" width="1.81640625" style="1" customWidth="1"/>
    <col min="10010" max="10010" width="15.6328125" style="1" customWidth="1"/>
    <col min="10011" max="10011" width="55.81640625" style="1" customWidth="1"/>
    <col min="10012" max="10012" width="9.90625" style="1" bestFit="1" customWidth="1"/>
    <col min="10013" max="10240" width="9" style="1"/>
    <col min="10241" max="10241" width="2.36328125" style="1" customWidth="1"/>
    <col min="10242" max="10242" width="18.36328125" style="1" customWidth="1"/>
    <col min="10243" max="10244" width="8.36328125" style="1" customWidth="1"/>
    <col min="10245" max="10245" width="17.36328125" style="1" customWidth="1"/>
    <col min="10246" max="10246" width="11.6328125" style="1" customWidth="1"/>
    <col min="10247" max="10247" width="8" style="1" customWidth="1"/>
    <col min="10248" max="10263" width="12.36328125" style="1" customWidth="1"/>
    <col min="10264" max="10264" width="32.6328125" style="1" customWidth="1"/>
    <col min="10265" max="10265" width="1.81640625" style="1" customWidth="1"/>
    <col min="10266" max="10266" width="15.6328125" style="1" customWidth="1"/>
    <col min="10267" max="10267" width="55.81640625" style="1" customWidth="1"/>
    <col min="10268" max="10268" width="9.90625" style="1" bestFit="1" customWidth="1"/>
    <col min="10269" max="10496" width="9" style="1"/>
    <col min="10497" max="10497" width="2.36328125" style="1" customWidth="1"/>
    <col min="10498" max="10498" width="18.36328125" style="1" customWidth="1"/>
    <col min="10499" max="10500" width="8.36328125" style="1" customWidth="1"/>
    <col min="10501" max="10501" width="17.36328125" style="1" customWidth="1"/>
    <col min="10502" max="10502" width="11.6328125" style="1" customWidth="1"/>
    <col min="10503" max="10503" width="8" style="1" customWidth="1"/>
    <col min="10504" max="10519" width="12.36328125" style="1" customWidth="1"/>
    <col min="10520" max="10520" width="32.6328125" style="1" customWidth="1"/>
    <col min="10521" max="10521" width="1.81640625" style="1" customWidth="1"/>
    <col min="10522" max="10522" width="15.6328125" style="1" customWidth="1"/>
    <col min="10523" max="10523" width="55.81640625" style="1" customWidth="1"/>
    <col min="10524" max="10524" width="9.90625" style="1" bestFit="1" customWidth="1"/>
    <col min="10525" max="10752" width="9" style="1"/>
    <col min="10753" max="10753" width="2.36328125" style="1" customWidth="1"/>
    <col min="10754" max="10754" width="18.36328125" style="1" customWidth="1"/>
    <col min="10755" max="10756" width="8.36328125" style="1" customWidth="1"/>
    <col min="10757" max="10757" width="17.36328125" style="1" customWidth="1"/>
    <col min="10758" max="10758" width="11.6328125" style="1" customWidth="1"/>
    <col min="10759" max="10759" width="8" style="1" customWidth="1"/>
    <col min="10760" max="10775" width="12.36328125" style="1" customWidth="1"/>
    <col min="10776" max="10776" width="32.6328125" style="1" customWidth="1"/>
    <col min="10777" max="10777" width="1.81640625" style="1" customWidth="1"/>
    <col min="10778" max="10778" width="15.6328125" style="1" customWidth="1"/>
    <col min="10779" max="10779" width="55.81640625" style="1" customWidth="1"/>
    <col min="10780" max="10780" width="9.90625" style="1" bestFit="1" customWidth="1"/>
    <col min="10781" max="11008" width="9" style="1"/>
    <col min="11009" max="11009" width="2.36328125" style="1" customWidth="1"/>
    <col min="11010" max="11010" width="18.36328125" style="1" customWidth="1"/>
    <col min="11011" max="11012" width="8.36328125" style="1" customWidth="1"/>
    <col min="11013" max="11013" width="17.36328125" style="1" customWidth="1"/>
    <col min="11014" max="11014" width="11.6328125" style="1" customWidth="1"/>
    <col min="11015" max="11015" width="8" style="1" customWidth="1"/>
    <col min="11016" max="11031" width="12.36328125" style="1" customWidth="1"/>
    <col min="11032" max="11032" width="32.6328125" style="1" customWidth="1"/>
    <col min="11033" max="11033" width="1.81640625" style="1" customWidth="1"/>
    <col min="11034" max="11034" width="15.6328125" style="1" customWidth="1"/>
    <col min="11035" max="11035" width="55.81640625" style="1" customWidth="1"/>
    <col min="11036" max="11036" width="9.90625" style="1" bestFit="1" customWidth="1"/>
    <col min="11037" max="11264" width="9" style="1"/>
    <col min="11265" max="11265" width="2.36328125" style="1" customWidth="1"/>
    <col min="11266" max="11266" width="18.36328125" style="1" customWidth="1"/>
    <col min="11267" max="11268" width="8.36328125" style="1" customWidth="1"/>
    <col min="11269" max="11269" width="17.36328125" style="1" customWidth="1"/>
    <col min="11270" max="11270" width="11.6328125" style="1" customWidth="1"/>
    <col min="11271" max="11271" width="8" style="1" customWidth="1"/>
    <col min="11272" max="11287" width="12.36328125" style="1" customWidth="1"/>
    <col min="11288" max="11288" width="32.6328125" style="1" customWidth="1"/>
    <col min="11289" max="11289" width="1.81640625" style="1" customWidth="1"/>
    <col min="11290" max="11290" width="15.6328125" style="1" customWidth="1"/>
    <col min="11291" max="11291" width="55.81640625" style="1" customWidth="1"/>
    <col min="11292" max="11292" width="9.90625" style="1" bestFit="1" customWidth="1"/>
    <col min="11293" max="11520" width="9" style="1"/>
    <col min="11521" max="11521" width="2.36328125" style="1" customWidth="1"/>
    <col min="11522" max="11522" width="18.36328125" style="1" customWidth="1"/>
    <col min="11523" max="11524" width="8.36328125" style="1" customWidth="1"/>
    <col min="11525" max="11525" width="17.36328125" style="1" customWidth="1"/>
    <col min="11526" max="11526" width="11.6328125" style="1" customWidth="1"/>
    <col min="11527" max="11527" width="8" style="1" customWidth="1"/>
    <col min="11528" max="11543" width="12.36328125" style="1" customWidth="1"/>
    <col min="11544" max="11544" width="32.6328125" style="1" customWidth="1"/>
    <col min="11545" max="11545" width="1.81640625" style="1" customWidth="1"/>
    <col min="11546" max="11546" width="15.6328125" style="1" customWidth="1"/>
    <col min="11547" max="11547" width="55.81640625" style="1" customWidth="1"/>
    <col min="11548" max="11548" width="9.90625" style="1" bestFit="1" customWidth="1"/>
    <col min="11549" max="11776" width="9" style="1"/>
    <col min="11777" max="11777" width="2.36328125" style="1" customWidth="1"/>
    <col min="11778" max="11778" width="18.36328125" style="1" customWidth="1"/>
    <col min="11779" max="11780" width="8.36328125" style="1" customWidth="1"/>
    <col min="11781" max="11781" width="17.36328125" style="1" customWidth="1"/>
    <col min="11782" max="11782" width="11.6328125" style="1" customWidth="1"/>
    <col min="11783" max="11783" width="8" style="1" customWidth="1"/>
    <col min="11784" max="11799" width="12.36328125" style="1" customWidth="1"/>
    <col min="11800" max="11800" width="32.6328125" style="1" customWidth="1"/>
    <col min="11801" max="11801" width="1.81640625" style="1" customWidth="1"/>
    <col min="11802" max="11802" width="15.6328125" style="1" customWidth="1"/>
    <col min="11803" max="11803" width="55.81640625" style="1" customWidth="1"/>
    <col min="11804" max="11804" width="9.90625" style="1" bestFit="1" customWidth="1"/>
    <col min="11805" max="12032" width="9" style="1"/>
    <col min="12033" max="12033" width="2.36328125" style="1" customWidth="1"/>
    <col min="12034" max="12034" width="18.36328125" style="1" customWidth="1"/>
    <col min="12035" max="12036" width="8.36328125" style="1" customWidth="1"/>
    <col min="12037" max="12037" width="17.36328125" style="1" customWidth="1"/>
    <col min="12038" max="12038" width="11.6328125" style="1" customWidth="1"/>
    <col min="12039" max="12039" width="8" style="1" customWidth="1"/>
    <col min="12040" max="12055" width="12.36328125" style="1" customWidth="1"/>
    <col min="12056" max="12056" width="32.6328125" style="1" customWidth="1"/>
    <col min="12057" max="12057" width="1.81640625" style="1" customWidth="1"/>
    <col min="12058" max="12058" width="15.6328125" style="1" customWidth="1"/>
    <col min="12059" max="12059" width="55.81640625" style="1" customWidth="1"/>
    <col min="12060" max="12060" width="9.90625" style="1" bestFit="1" customWidth="1"/>
    <col min="12061" max="12288" width="9" style="1"/>
    <col min="12289" max="12289" width="2.36328125" style="1" customWidth="1"/>
    <col min="12290" max="12290" width="18.36328125" style="1" customWidth="1"/>
    <col min="12291" max="12292" width="8.36328125" style="1" customWidth="1"/>
    <col min="12293" max="12293" width="17.36328125" style="1" customWidth="1"/>
    <col min="12294" max="12294" width="11.6328125" style="1" customWidth="1"/>
    <col min="12295" max="12295" width="8" style="1" customWidth="1"/>
    <col min="12296" max="12311" width="12.36328125" style="1" customWidth="1"/>
    <col min="12312" max="12312" width="32.6328125" style="1" customWidth="1"/>
    <col min="12313" max="12313" width="1.81640625" style="1" customWidth="1"/>
    <col min="12314" max="12314" width="15.6328125" style="1" customWidth="1"/>
    <col min="12315" max="12315" width="55.81640625" style="1" customWidth="1"/>
    <col min="12316" max="12316" width="9.90625" style="1" bestFit="1" customWidth="1"/>
    <col min="12317" max="12544" width="9" style="1"/>
    <col min="12545" max="12545" width="2.36328125" style="1" customWidth="1"/>
    <col min="12546" max="12546" width="18.36328125" style="1" customWidth="1"/>
    <col min="12547" max="12548" width="8.36328125" style="1" customWidth="1"/>
    <col min="12549" max="12549" width="17.36328125" style="1" customWidth="1"/>
    <col min="12550" max="12550" width="11.6328125" style="1" customWidth="1"/>
    <col min="12551" max="12551" width="8" style="1" customWidth="1"/>
    <col min="12552" max="12567" width="12.36328125" style="1" customWidth="1"/>
    <col min="12568" max="12568" width="32.6328125" style="1" customWidth="1"/>
    <col min="12569" max="12569" width="1.81640625" style="1" customWidth="1"/>
    <col min="12570" max="12570" width="15.6328125" style="1" customWidth="1"/>
    <col min="12571" max="12571" width="55.81640625" style="1" customWidth="1"/>
    <col min="12572" max="12572" width="9.90625" style="1" bestFit="1" customWidth="1"/>
    <col min="12573" max="12800" width="9" style="1"/>
    <col min="12801" max="12801" width="2.36328125" style="1" customWidth="1"/>
    <col min="12802" max="12802" width="18.36328125" style="1" customWidth="1"/>
    <col min="12803" max="12804" width="8.36328125" style="1" customWidth="1"/>
    <col min="12805" max="12805" width="17.36328125" style="1" customWidth="1"/>
    <col min="12806" max="12806" width="11.6328125" style="1" customWidth="1"/>
    <col min="12807" max="12807" width="8" style="1" customWidth="1"/>
    <col min="12808" max="12823" width="12.36328125" style="1" customWidth="1"/>
    <col min="12824" max="12824" width="32.6328125" style="1" customWidth="1"/>
    <col min="12825" max="12825" width="1.81640625" style="1" customWidth="1"/>
    <col min="12826" max="12826" width="15.6328125" style="1" customWidth="1"/>
    <col min="12827" max="12827" width="55.81640625" style="1" customWidth="1"/>
    <col min="12828" max="12828" width="9.90625" style="1" bestFit="1" customWidth="1"/>
    <col min="12829" max="13056" width="9" style="1"/>
    <col min="13057" max="13057" width="2.36328125" style="1" customWidth="1"/>
    <col min="13058" max="13058" width="18.36328125" style="1" customWidth="1"/>
    <col min="13059" max="13060" width="8.36328125" style="1" customWidth="1"/>
    <col min="13061" max="13061" width="17.36328125" style="1" customWidth="1"/>
    <col min="13062" max="13062" width="11.6328125" style="1" customWidth="1"/>
    <col min="13063" max="13063" width="8" style="1" customWidth="1"/>
    <col min="13064" max="13079" width="12.36328125" style="1" customWidth="1"/>
    <col min="13080" max="13080" width="32.6328125" style="1" customWidth="1"/>
    <col min="13081" max="13081" width="1.81640625" style="1" customWidth="1"/>
    <col min="13082" max="13082" width="15.6328125" style="1" customWidth="1"/>
    <col min="13083" max="13083" width="55.81640625" style="1" customWidth="1"/>
    <col min="13084" max="13084" width="9.90625" style="1" bestFit="1" customWidth="1"/>
    <col min="13085" max="13312" width="9" style="1"/>
    <col min="13313" max="13313" width="2.36328125" style="1" customWidth="1"/>
    <col min="13314" max="13314" width="18.36328125" style="1" customWidth="1"/>
    <col min="13315" max="13316" width="8.36328125" style="1" customWidth="1"/>
    <col min="13317" max="13317" width="17.36328125" style="1" customWidth="1"/>
    <col min="13318" max="13318" width="11.6328125" style="1" customWidth="1"/>
    <col min="13319" max="13319" width="8" style="1" customWidth="1"/>
    <col min="13320" max="13335" width="12.36328125" style="1" customWidth="1"/>
    <col min="13336" max="13336" width="32.6328125" style="1" customWidth="1"/>
    <col min="13337" max="13337" width="1.81640625" style="1" customWidth="1"/>
    <col min="13338" max="13338" width="15.6328125" style="1" customWidth="1"/>
    <col min="13339" max="13339" width="55.81640625" style="1" customWidth="1"/>
    <col min="13340" max="13340" width="9.90625" style="1" bestFit="1" customWidth="1"/>
    <col min="13341" max="13568" width="9" style="1"/>
    <col min="13569" max="13569" width="2.36328125" style="1" customWidth="1"/>
    <col min="13570" max="13570" width="18.36328125" style="1" customWidth="1"/>
    <col min="13571" max="13572" width="8.36328125" style="1" customWidth="1"/>
    <col min="13573" max="13573" width="17.36328125" style="1" customWidth="1"/>
    <col min="13574" max="13574" width="11.6328125" style="1" customWidth="1"/>
    <col min="13575" max="13575" width="8" style="1" customWidth="1"/>
    <col min="13576" max="13591" width="12.36328125" style="1" customWidth="1"/>
    <col min="13592" max="13592" width="32.6328125" style="1" customWidth="1"/>
    <col min="13593" max="13593" width="1.81640625" style="1" customWidth="1"/>
    <col min="13594" max="13594" width="15.6328125" style="1" customWidth="1"/>
    <col min="13595" max="13595" width="55.81640625" style="1" customWidth="1"/>
    <col min="13596" max="13596" width="9.90625" style="1" bestFit="1" customWidth="1"/>
    <col min="13597" max="13824" width="9" style="1"/>
    <col min="13825" max="13825" width="2.36328125" style="1" customWidth="1"/>
    <col min="13826" max="13826" width="18.36328125" style="1" customWidth="1"/>
    <col min="13827" max="13828" width="8.36328125" style="1" customWidth="1"/>
    <col min="13829" max="13829" width="17.36328125" style="1" customWidth="1"/>
    <col min="13830" max="13830" width="11.6328125" style="1" customWidth="1"/>
    <col min="13831" max="13831" width="8" style="1" customWidth="1"/>
    <col min="13832" max="13847" width="12.36328125" style="1" customWidth="1"/>
    <col min="13848" max="13848" width="32.6328125" style="1" customWidth="1"/>
    <col min="13849" max="13849" width="1.81640625" style="1" customWidth="1"/>
    <col min="13850" max="13850" width="15.6328125" style="1" customWidth="1"/>
    <col min="13851" max="13851" width="55.81640625" style="1" customWidth="1"/>
    <col min="13852" max="13852" width="9.90625" style="1" bestFit="1" customWidth="1"/>
    <col min="13853" max="14080" width="9" style="1"/>
    <col min="14081" max="14081" width="2.36328125" style="1" customWidth="1"/>
    <col min="14082" max="14082" width="18.36328125" style="1" customWidth="1"/>
    <col min="14083" max="14084" width="8.36328125" style="1" customWidth="1"/>
    <col min="14085" max="14085" width="17.36328125" style="1" customWidth="1"/>
    <col min="14086" max="14086" width="11.6328125" style="1" customWidth="1"/>
    <col min="14087" max="14087" width="8" style="1" customWidth="1"/>
    <col min="14088" max="14103" width="12.36328125" style="1" customWidth="1"/>
    <col min="14104" max="14104" width="32.6328125" style="1" customWidth="1"/>
    <col min="14105" max="14105" width="1.81640625" style="1" customWidth="1"/>
    <col min="14106" max="14106" width="15.6328125" style="1" customWidth="1"/>
    <col min="14107" max="14107" width="55.81640625" style="1" customWidth="1"/>
    <col min="14108" max="14108" width="9.90625" style="1" bestFit="1" customWidth="1"/>
    <col min="14109" max="14336" width="9" style="1"/>
    <col min="14337" max="14337" width="2.36328125" style="1" customWidth="1"/>
    <col min="14338" max="14338" width="18.36328125" style="1" customWidth="1"/>
    <col min="14339" max="14340" width="8.36328125" style="1" customWidth="1"/>
    <col min="14341" max="14341" width="17.36328125" style="1" customWidth="1"/>
    <col min="14342" max="14342" width="11.6328125" style="1" customWidth="1"/>
    <col min="14343" max="14343" width="8" style="1" customWidth="1"/>
    <col min="14344" max="14359" width="12.36328125" style="1" customWidth="1"/>
    <col min="14360" max="14360" width="32.6328125" style="1" customWidth="1"/>
    <col min="14361" max="14361" width="1.81640625" style="1" customWidth="1"/>
    <col min="14362" max="14362" width="15.6328125" style="1" customWidth="1"/>
    <col min="14363" max="14363" width="55.81640625" style="1" customWidth="1"/>
    <col min="14364" max="14364" width="9.90625" style="1" bestFit="1" customWidth="1"/>
    <col min="14365" max="14592" width="9" style="1"/>
    <col min="14593" max="14593" width="2.36328125" style="1" customWidth="1"/>
    <col min="14594" max="14594" width="18.36328125" style="1" customWidth="1"/>
    <col min="14595" max="14596" width="8.36328125" style="1" customWidth="1"/>
    <col min="14597" max="14597" width="17.36328125" style="1" customWidth="1"/>
    <col min="14598" max="14598" width="11.6328125" style="1" customWidth="1"/>
    <col min="14599" max="14599" width="8" style="1" customWidth="1"/>
    <col min="14600" max="14615" width="12.36328125" style="1" customWidth="1"/>
    <col min="14616" max="14616" width="32.6328125" style="1" customWidth="1"/>
    <col min="14617" max="14617" width="1.81640625" style="1" customWidth="1"/>
    <col min="14618" max="14618" width="15.6328125" style="1" customWidth="1"/>
    <col min="14619" max="14619" width="55.81640625" style="1" customWidth="1"/>
    <col min="14620" max="14620" width="9.90625" style="1" bestFit="1" customWidth="1"/>
    <col min="14621" max="14848" width="9" style="1"/>
    <col min="14849" max="14849" width="2.36328125" style="1" customWidth="1"/>
    <col min="14850" max="14850" width="18.36328125" style="1" customWidth="1"/>
    <col min="14851" max="14852" width="8.36328125" style="1" customWidth="1"/>
    <col min="14853" max="14853" width="17.36328125" style="1" customWidth="1"/>
    <col min="14854" max="14854" width="11.6328125" style="1" customWidth="1"/>
    <col min="14855" max="14855" width="8" style="1" customWidth="1"/>
    <col min="14856" max="14871" width="12.36328125" style="1" customWidth="1"/>
    <col min="14872" max="14872" width="32.6328125" style="1" customWidth="1"/>
    <col min="14873" max="14873" width="1.81640625" style="1" customWidth="1"/>
    <col min="14874" max="14874" width="15.6328125" style="1" customWidth="1"/>
    <col min="14875" max="14875" width="55.81640625" style="1" customWidth="1"/>
    <col min="14876" max="14876" width="9.90625" style="1" bestFit="1" customWidth="1"/>
    <col min="14877" max="15104" width="9" style="1"/>
    <col min="15105" max="15105" width="2.36328125" style="1" customWidth="1"/>
    <col min="15106" max="15106" width="18.36328125" style="1" customWidth="1"/>
    <col min="15107" max="15108" width="8.36328125" style="1" customWidth="1"/>
    <col min="15109" max="15109" width="17.36328125" style="1" customWidth="1"/>
    <col min="15110" max="15110" width="11.6328125" style="1" customWidth="1"/>
    <col min="15111" max="15111" width="8" style="1" customWidth="1"/>
    <col min="15112" max="15127" width="12.36328125" style="1" customWidth="1"/>
    <col min="15128" max="15128" width="32.6328125" style="1" customWidth="1"/>
    <col min="15129" max="15129" width="1.81640625" style="1" customWidth="1"/>
    <col min="15130" max="15130" width="15.6328125" style="1" customWidth="1"/>
    <col min="15131" max="15131" width="55.81640625" style="1" customWidth="1"/>
    <col min="15132" max="15132" width="9.90625" style="1" bestFit="1" customWidth="1"/>
    <col min="15133" max="15360" width="9" style="1"/>
    <col min="15361" max="15361" width="2.36328125" style="1" customWidth="1"/>
    <col min="15362" max="15362" width="18.36328125" style="1" customWidth="1"/>
    <col min="15363" max="15364" width="8.36328125" style="1" customWidth="1"/>
    <col min="15365" max="15365" width="17.36328125" style="1" customWidth="1"/>
    <col min="15366" max="15366" width="11.6328125" style="1" customWidth="1"/>
    <col min="15367" max="15367" width="8" style="1" customWidth="1"/>
    <col min="15368" max="15383" width="12.36328125" style="1" customWidth="1"/>
    <col min="15384" max="15384" width="32.6328125" style="1" customWidth="1"/>
    <col min="15385" max="15385" width="1.81640625" style="1" customWidth="1"/>
    <col min="15386" max="15386" width="15.6328125" style="1" customWidth="1"/>
    <col min="15387" max="15387" width="55.81640625" style="1" customWidth="1"/>
    <col min="15388" max="15388" width="9.90625" style="1" bestFit="1" customWidth="1"/>
    <col min="15389" max="15616" width="9" style="1"/>
    <col min="15617" max="15617" width="2.36328125" style="1" customWidth="1"/>
    <col min="15618" max="15618" width="18.36328125" style="1" customWidth="1"/>
    <col min="15619" max="15620" width="8.36328125" style="1" customWidth="1"/>
    <col min="15621" max="15621" width="17.36328125" style="1" customWidth="1"/>
    <col min="15622" max="15622" width="11.6328125" style="1" customWidth="1"/>
    <col min="15623" max="15623" width="8" style="1" customWidth="1"/>
    <col min="15624" max="15639" width="12.36328125" style="1" customWidth="1"/>
    <col min="15640" max="15640" width="32.6328125" style="1" customWidth="1"/>
    <col min="15641" max="15641" width="1.81640625" style="1" customWidth="1"/>
    <col min="15642" max="15642" width="15.6328125" style="1" customWidth="1"/>
    <col min="15643" max="15643" width="55.81640625" style="1" customWidth="1"/>
    <col min="15644" max="15644" width="9.90625" style="1" bestFit="1" customWidth="1"/>
    <col min="15645" max="15872" width="9" style="1"/>
    <col min="15873" max="15873" width="2.36328125" style="1" customWidth="1"/>
    <col min="15874" max="15874" width="18.36328125" style="1" customWidth="1"/>
    <col min="15875" max="15876" width="8.36328125" style="1" customWidth="1"/>
    <col min="15877" max="15877" width="17.36328125" style="1" customWidth="1"/>
    <col min="15878" max="15878" width="11.6328125" style="1" customWidth="1"/>
    <col min="15879" max="15879" width="8" style="1" customWidth="1"/>
    <col min="15880" max="15895" width="12.36328125" style="1" customWidth="1"/>
    <col min="15896" max="15896" width="32.6328125" style="1" customWidth="1"/>
    <col min="15897" max="15897" width="1.81640625" style="1" customWidth="1"/>
    <col min="15898" max="15898" width="15.6328125" style="1" customWidth="1"/>
    <col min="15899" max="15899" width="55.81640625" style="1" customWidth="1"/>
    <col min="15900" max="15900" width="9.90625" style="1" bestFit="1" customWidth="1"/>
    <col min="15901" max="16128" width="9" style="1"/>
    <col min="16129" max="16129" width="2.36328125" style="1" customWidth="1"/>
    <col min="16130" max="16130" width="18.36328125" style="1" customWidth="1"/>
    <col min="16131" max="16132" width="8.36328125" style="1" customWidth="1"/>
    <col min="16133" max="16133" width="17.36328125" style="1" customWidth="1"/>
    <col min="16134" max="16134" width="11.6328125" style="1" customWidth="1"/>
    <col min="16135" max="16135" width="8" style="1" customWidth="1"/>
    <col min="16136" max="16151" width="12.36328125" style="1" customWidth="1"/>
    <col min="16152" max="16152" width="32.6328125" style="1" customWidth="1"/>
    <col min="16153" max="16153" width="1.81640625" style="1" customWidth="1"/>
    <col min="16154" max="16154" width="15.6328125" style="1" customWidth="1"/>
    <col min="16155" max="16155" width="55.81640625" style="1" customWidth="1"/>
    <col min="16156" max="16156" width="9.90625" style="1" bestFit="1" customWidth="1"/>
    <col min="16157" max="16384" width="9" style="1"/>
  </cols>
  <sheetData>
    <row r="1" spans="1:27" ht="14.4" x14ac:dyDescent="0.2">
      <c r="A1" s="31"/>
      <c r="B1" s="32"/>
      <c r="C1" s="32"/>
      <c r="D1" s="32"/>
      <c r="E1" s="32"/>
      <c r="K1" s="33"/>
      <c r="L1" s="33"/>
      <c r="M1" s="33"/>
      <c r="N1" s="33"/>
      <c r="O1" s="33"/>
      <c r="P1" s="33"/>
      <c r="Q1" s="33"/>
      <c r="R1" s="33"/>
      <c r="S1" s="33"/>
      <c r="T1" s="33"/>
      <c r="U1" s="33"/>
      <c r="V1" s="33"/>
      <c r="W1" s="33"/>
      <c r="X1" s="33"/>
      <c r="Y1" s="33"/>
      <c r="Z1" s="33"/>
      <c r="AA1" s="1"/>
    </row>
    <row r="2" spans="1:27" ht="27.75" customHeight="1" x14ac:dyDescent="0.3">
      <c r="A2" s="30" t="s">
        <v>100</v>
      </c>
      <c r="B2" s="28"/>
      <c r="C2" s="28"/>
      <c r="D2" s="28"/>
      <c r="E2" s="28"/>
      <c r="F2" s="28"/>
      <c r="G2" s="29"/>
      <c r="H2" s="29"/>
      <c r="I2" s="144" t="s">
        <v>101</v>
      </c>
      <c r="J2" s="145"/>
      <c r="K2" s="145"/>
      <c r="L2" s="145"/>
      <c r="M2" s="145"/>
      <c r="N2" s="145"/>
      <c r="O2" s="145"/>
      <c r="P2" s="146"/>
      <c r="X2" s="34"/>
      <c r="AA2" s="1"/>
    </row>
    <row r="3" spans="1:27" ht="27.75" customHeight="1" x14ac:dyDescent="0.3">
      <c r="A3" s="30"/>
      <c r="B3" s="28"/>
      <c r="C3" s="28"/>
      <c r="D3" s="28"/>
      <c r="E3" s="28"/>
      <c r="F3" s="28"/>
      <c r="G3" s="29"/>
      <c r="H3" s="29"/>
      <c r="I3" s="147"/>
      <c r="J3" s="148"/>
      <c r="K3" s="148"/>
      <c r="L3" s="148"/>
      <c r="M3" s="148"/>
      <c r="N3" s="148"/>
      <c r="O3" s="148"/>
      <c r="P3" s="149"/>
      <c r="X3" s="34"/>
      <c r="AA3" s="1"/>
    </row>
    <row r="4" spans="1:27" ht="34.5" customHeight="1" thickBot="1" x14ac:dyDescent="0.25">
      <c r="E4" s="1"/>
      <c r="I4" s="147"/>
      <c r="J4" s="148"/>
      <c r="K4" s="148"/>
      <c r="L4" s="148"/>
      <c r="M4" s="148"/>
      <c r="N4" s="148"/>
      <c r="O4" s="148"/>
      <c r="P4" s="149"/>
      <c r="Q4" s="35"/>
      <c r="R4" s="35"/>
      <c r="S4" s="35"/>
      <c r="T4" s="35"/>
      <c r="U4" s="35"/>
      <c r="AA4" s="1"/>
    </row>
    <row r="5" spans="1:27" ht="20.149999999999999" customHeight="1" x14ac:dyDescent="0.2">
      <c r="B5" s="126" t="s">
        <v>32</v>
      </c>
      <c r="C5" s="87" t="s">
        <v>108</v>
      </c>
      <c r="D5" s="88"/>
      <c r="E5" s="89"/>
      <c r="F5" s="1"/>
      <c r="G5" s="1"/>
      <c r="H5" s="36"/>
      <c r="I5" s="147"/>
      <c r="J5" s="148"/>
      <c r="K5" s="148"/>
      <c r="L5" s="148"/>
      <c r="M5" s="148"/>
      <c r="N5" s="148"/>
      <c r="O5" s="148"/>
      <c r="P5" s="149"/>
      <c r="Q5" s="35"/>
      <c r="R5" s="35"/>
      <c r="S5" s="35"/>
      <c r="T5" s="35"/>
      <c r="U5" s="35"/>
      <c r="AA5" s="1"/>
    </row>
    <row r="6" spans="1:27" ht="20.149999999999999" customHeight="1" thickBot="1" x14ac:dyDescent="0.25">
      <c r="B6" s="127" t="s">
        <v>31</v>
      </c>
      <c r="C6" s="90" t="s">
        <v>33</v>
      </c>
      <c r="D6" s="91"/>
      <c r="E6" s="92"/>
      <c r="F6" s="37"/>
      <c r="G6" s="37"/>
      <c r="H6" s="38"/>
      <c r="I6" s="147"/>
      <c r="J6" s="148"/>
      <c r="K6" s="148"/>
      <c r="L6" s="148"/>
      <c r="M6" s="148"/>
      <c r="N6" s="148"/>
      <c r="O6" s="148"/>
      <c r="P6" s="149"/>
      <c r="Q6" s="35"/>
      <c r="R6" s="35"/>
      <c r="S6" s="35"/>
      <c r="T6" s="35"/>
      <c r="U6" s="35"/>
      <c r="X6" s="39"/>
      <c r="AA6" s="1"/>
    </row>
    <row r="7" spans="1:27" ht="15" customHeight="1" x14ac:dyDescent="0.2">
      <c r="I7" s="40"/>
      <c r="J7" s="40"/>
      <c r="K7" s="40"/>
      <c r="L7" s="40"/>
      <c r="M7" s="40"/>
      <c r="N7" s="40"/>
      <c r="O7" s="40"/>
      <c r="P7" s="40"/>
      <c r="AA7" s="24"/>
    </row>
    <row r="8" spans="1:27" ht="15" customHeight="1" thickBot="1" x14ac:dyDescent="0.25">
      <c r="S8" s="41"/>
      <c r="T8" s="41"/>
      <c r="U8" s="41"/>
      <c r="V8" s="41"/>
      <c r="W8" s="41"/>
      <c r="X8" s="42"/>
      <c r="Y8" s="42"/>
      <c r="AA8" s="24"/>
    </row>
    <row r="9" spans="1:27" ht="30" customHeight="1" x14ac:dyDescent="0.2">
      <c r="B9" s="150" t="s">
        <v>34</v>
      </c>
      <c r="C9" s="128"/>
      <c r="D9" s="129"/>
      <c r="E9" s="153" t="s">
        <v>35</v>
      </c>
      <c r="F9" s="154"/>
      <c r="G9" s="159" t="s">
        <v>30</v>
      </c>
      <c r="H9" s="162" t="s">
        <v>102</v>
      </c>
      <c r="I9" s="163"/>
      <c r="J9" s="163"/>
      <c r="K9" s="163"/>
      <c r="L9" s="163"/>
      <c r="M9" s="163"/>
      <c r="N9" s="163"/>
      <c r="O9" s="163"/>
      <c r="P9" s="163" t="s">
        <v>104</v>
      </c>
      <c r="Q9" s="163"/>
      <c r="R9" s="163"/>
      <c r="S9" s="163"/>
      <c r="T9" s="163"/>
      <c r="U9" s="163"/>
      <c r="V9" s="163"/>
      <c r="W9" s="163"/>
      <c r="X9" s="166" t="s">
        <v>25</v>
      </c>
      <c r="Y9" s="43"/>
      <c r="AA9" s="1"/>
    </row>
    <row r="10" spans="1:27" ht="30" customHeight="1" x14ac:dyDescent="0.2">
      <c r="B10" s="151"/>
      <c r="C10" s="164" t="s">
        <v>91</v>
      </c>
      <c r="D10" s="165"/>
      <c r="E10" s="155"/>
      <c r="F10" s="156"/>
      <c r="G10" s="160"/>
      <c r="H10" s="169" t="s">
        <v>78</v>
      </c>
      <c r="I10" s="172" t="s">
        <v>80</v>
      </c>
      <c r="J10" s="172" t="s">
        <v>79</v>
      </c>
      <c r="K10" s="172" t="s">
        <v>81</v>
      </c>
      <c r="L10" s="172" t="s">
        <v>82</v>
      </c>
      <c r="M10" s="172" t="s">
        <v>83</v>
      </c>
      <c r="N10" s="172" t="s">
        <v>84</v>
      </c>
      <c r="O10" s="172" t="s">
        <v>103</v>
      </c>
      <c r="P10" s="130" t="s">
        <v>78</v>
      </c>
      <c r="Q10" s="130" t="s">
        <v>85</v>
      </c>
      <c r="R10" s="130" t="s">
        <v>86</v>
      </c>
      <c r="S10" s="130" t="s">
        <v>87</v>
      </c>
      <c r="T10" s="130" t="s">
        <v>88</v>
      </c>
      <c r="U10" s="130" t="s">
        <v>89</v>
      </c>
      <c r="V10" s="130" t="s">
        <v>90</v>
      </c>
      <c r="W10" s="173" t="s">
        <v>105</v>
      </c>
      <c r="X10" s="167"/>
      <c r="AA10" s="1"/>
    </row>
    <row r="11" spans="1:27" ht="30" customHeight="1" x14ac:dyDescent="0.2">
      <c r="B11" s="151"/>
      <c r="C11" s="164"/>
      <c r="D11" s="165"/>
      <c r="E11" s="155"/>
      <c r="F11" s="156"/>
      <c r="G11" s="160"/>
      <c r="H11" s="170"/>
      <c r="I11" s="172"/>
      <c r="J11" s="172"/>
      <c r="K11" s="172"/>
      <c r="L11" s="172"/>
      <c r="M11" s="172"/>
      <c r="N11" s="172"/>
      <c r="O11" s="172"/>
      <c r="P11" s="176" t="s">
        <v>36</v>
      </c>
      <c r="Q11" s="177"/>
      <c r="R11" s="177"/>
      <c r="S11" s="177"/>
      <c r="T11" s="177"/>
      <c r="U11" s="177"/>
      <c r="V11" s="178"/>
      <c r="W11" s="174"/>
      <c r="X11" s="167"/>
      <c r="AA11" s="1"/>
    </row>
    <row r="12" spans="1:27" ht="30" customHeight="1" x14ac:dyDescent="0.2">
      <c r="B12" s="152"/>
      <c r="C12" s="131"/>
      <c r="D12" s="132" t="s">
        <v>77</v>
      </c>
      <c r="E12" s="157"/>
      <c r="F12" s="158"/>
      <c r="G12" s="161"/>
      <c r="H12" s="171"/>
      <c r="I12" s="172"/>
      <c r="J12" s="172"/>
      <c r="K12" s="172"/>
      <c r="L12" s="172"/>
      <c r="M12" s="172"/>
      <c r="N12" s="172"/>
      <c r="O12" s="172"/>
      <c r="P12" s="133">
        <v>0.1</v>
      </c>
      <c r="Q12" s="133">
        <v>0.1</v>
      </c>
      <c r="R12" s="133">
        <v>0.1</v>
      </c>
      <c r="S12" s="133">
        <v>0.1</v>
      </c>
      <c r="T12" s="133">
        <v>0.1</v>
      </c>
      <c r="U12" s="133">
        <v>0.1</v>
      </c>
      <c r="V12" s="133">
        <v>0.1</v>
      </c>
      <c r="W12" s="175"/>
      <c r="X12" s="168"/>
      <c r="AA12" s="1"/>
    </row>
    <row r="13" spans="1:27" ht="20.149999999999999" customHeight="1" x14ac:dyDescent="0.2">
      <c r="B13" s="179" t="s">
        <v>37</v>
      </c>
      <c r="C13" s="182" t="s">
        <v>38</v>
      </c>
      <c r="D13" s="180" t="str">
        <f>IF(C13="","エラー：区分を選んで下さい",IF(C13="イニシャル","","変更"))</f>
        <v/>
      </c>
      <c r="E13" s="184" t="s">
        <v>39</v>
      </c>
      <c r="F13" s="185"/>
      <c r="G13" s="188"/>
      <c r="H13" s="190"/>
      <c r="I13" s="192"/>
      <c r="J13" s="192"/>
      <c r="K13" s="192"/>
      <c r="L13" s="192"/>
      <c r="M13" s="192"/>
      <c r="N13" s="192"/>
      <c r="O13" s="202">
        <f>SUM(H13:N14)</f>
        <v>0</v>
      </c>
      <c r="P13" s="194" t="str">
        <f>IF(H13="","",INT(H13*(1+$P$12)))</f>
        <v/>
      </c>
      <c r="Q13" s="194" t="str">
        <f>IF(I13="","",INT(I13*(1+$Q$12)))</f>
        <v/>
      </c>
      <c r="R13" s="194" t="str">
        <f>IF(J13="","",INT(J13*(1+$R$12)))</f>
        <v/>
      </c>
      <c r="S13" s="194" t="str">
        <f>IF(K13="","",INT(K13*(1+$S$12)))</f>
        <v/>
      </c>
      <c r="T13" s="194" t="str">
        <f>IF(L13="","",INT(L13*(1+$T$12)))</f>
        <v/>
      </c>
      <c r="U13" s="194" t="str">
        <f>IF(M13="","",INT(M13*(1+$U$12)))</f>
        <v/>
      </c>
      <c r="V13" s="194" t="str">
        <f>IF(N13="","",INT(N13*(1+$V$12)))</f>
        <v/>
      </c>
      <c r="W13" s="194">
        <f>SUM(P13:V14)</f>
        <v>0</v>
      </c>
      <c r="X13" s="196"/>
      <c r="AA13" s="1"/>
    </row>
    <row r="14" spans="1:27" ht="48" customHeight="1" x14ac:dyDescent="0.2">
      <c r="B14" s="179"/>
      <c r="C14" s="183"/>
      <c r="D14" s="181"/>
      <c r="E14" s="186"/>
      <c r="F14" s="187"/>
      <c r="G14" s="189"/>
      <c r="H14" s="191"/>
      <c r="I14" s="193"/>
      <c r="J14" s="193"/>
      <c r="K14" s="193"/>
      <c r="L14" s="193"/>
      <c r="M14" s="193"/>
      <c r="N14" s="193"/>
      <c r="O14" s="203"/>
      <c r="P14" s="195"/>
      <c r="Q14" s="195"/>
      <c r="R14" s="195"/>
      <c r="S14" s="195"/>
      <c r="T14" s="195"/>
      <c r="U14" s="195"/>
      <c r="V14" s="195"/>
      <c r="W14" s="195"/>
      <c r="X14" s="197"/>
      <c r="AA14" s="1"/>
    </row>
    <row r="15" spans="1:27" ht="20.149999999999999" customHeight="1" x14ac:dyDescent="0.2">
      <c r="B15" s="179" t="s">
        <v>40</v>
      </c>
      <c r="C15" s="182" t="s">
        <v>38</v>
      </c>
      <c r="D15" s="180" t="str">
        <f t="shared" ref="D15" si="0">IF(C15="","エラー：区分を選んで下さい",IF(C15="イニシャル","","変更"))</f>
        <v/>
      </c>
      <c r="E15" s="184" t="s">
        <v>41</v>
      </c>
      <c r="F15" s="185"/>
      <c r="G15" s="198"/>
      <c r="H15" s="199"/>
      <c r="I15" s="201"/>
      <c r="J15" s="201"/>
      <c r="K15" s="201"/>
      <c r="L15" s="201"/>
      <c r="M15" s="201"/>
      <c r="N15" s="201"/>
      <c r="O15" s="209">
        <f>SUM(H15:N16)</f>
        <v>0</v>
      </c>
      <c r="P15" s="194" t="str">
        <f>IF(H15="","",INT(H15*(1+$P$12)))</f>
        <v/>
      </c>
      <c r="Q15" s="194" t="str">
        <f>IF(I15="","",INT(I15*(1+$Q$12)))</f>
        <v/>
      </c>
      <c r="R15" s="194" t="str">
        <f>IF(J15="","",INT(J15*(1+$R$12)))</f>
        <v/>
      </c>
      <c r="S15" s="194" t="str">
        <f>IF(K15="","",INT(K15*(1+$S$12)))</f>
        <v/>
      </c>
      <c r="T15" s="194" t="str">
        <f>IF(L15="","",INT(L15*(1+$T$12)))</f>
        <v/>
      </c>
      <c r="U15" s="194" t="str">
        <f>IF(M15="","",INT(M15*(1+$U$12)))</f>
        <v/>
      </c>
      <c r="V15" s="194" t="str">
        <f>IF(N15="","",INT(N15*(1+$V$12)))</f>
        <v/>
      </c>
      <c r="W15" s="194">
        <f>SUM(P15:V16)</f>
        <v>0</v>
      </c>
      <c r="X15" s="204"/>
      <c r="AA15" s="1"/>
    </row>
    <row r="16" spans="1:27" ht="48" customHeight="1" x14ac:dyDescent="0.2">
      <c r="B16" s="179"/>
      <c r="C16" s="183"/>
      <c r="D16" s="181"/>
      <c r="E16" s="184"/>
      <c r="F16" s="185"/>
      <c r="G16" s="198"/>
      <c r="H16" s="200"/>
      <c r="I16" s="193"/>
      <c r="J16" s="193"/>
      <c r="K16" s="193"/>
      <c r="L16" s="193"/>
      <c r="M16" s="193"/>
      <c r="N16" s="193"/>
      <c r="O16" s="210"/>
      <c r="P16" s="195"/>
      <c r="Q16" s="195"/>
      <c r="R16" s="195"/>
      <c r="S16" s="195"/>
      <c r="T16" s="195"/>
      <c r="U16" s="195"/>
      <c r="V16" s="195"/>
      <c r="W16" s="195"/>
      <c r="X16" s="197"/>
      <c r="AA16" s="1"/>
    </row>
    <row r="17" spans="2:27" ht="20.149999999999999" customHeight="1" x14ac:dyDescent="0.2">
      <c r="B17" s="179"/>
      <c r="C17" s="182" t="s">
        <v>38</v>
      </c>
      <c r="D17" s="180" t="str">
        <f t="shared" ref="D17" si="1">IF(C17="","エラー：区分を選んで下さい",IF(C17="イニシャル","","変更"))</f>
        <v/>
      </c>
      <c r="E17" s="205" t="s">
        <v>42</v>
      </c>
      <c r="F17" s="206"/>
      <c r="G17" s="188"/>
      <c r="H17" s="207"/>
      <c r="I17" s="192"/>
      <c r="J17" s="192"/>
      <c r="K17" s="192"/>
      <c r="L17" s="192"/>
      <c r="M17" s="192"/>
      <c r="N17" s="192"/>
      <c r="O17" s="202">
        <f>SUM(H17:N18)</f>
        <v>0</v>
      </c>
      <c r="P17" s="194" t="str">
        <f>IF(H17="","",INT(H17*(1+$P$12)))</f>
        <v/>
      </c>
      <c r="Q17" s="194" t="str">
        <f>IF(I17="","",INT(I17*(1+$Q$12)))</f>
        <v/>
      </c>
      <c r="R17" s="194" t="str">
        <f>IF(J17="","",INT(J17*(1+$R$12)))</f>
        <v/>
      </c>
      <c r="S17" s="194" t="str">
        <f>IF(K17="","",INT(K17*(1+$S$12)))</f>
        <v/>
      </c>
      <c r="T17" s="194" t="str">
        <f>IF(L17="","",INT(L17*(1+$T$12)))</f>
        <v/>
      </c>
      <c r="U17" s="194" t="str">
        <f>IF(M17="","",INT(M17*(1+$U$12)))</f>
        <v/>
      </c>
      <c r="V17" s="194" t="str">
        <f>IF(N17="","",INT(N17*(1+$V$12)))</f>
        <v/>
      </c>
      <c r="W17" s="194">
        <f>SUM(P17:V18)</f>
        <v>0</v>
      </c>
      <c r="X17" s="196"/>
      <c r="AA17" s="1"/>
    </row>
    <row r="18" spans="2:27" ht="48" customHeight="1" x14ac:dyDescent="0.2">
      <c r="B18" s="179"/>
      <c r="C18" s="183"/>
      <c r="D18" s="181"/>
      <c r="E18" s="184"/>
      <c r="F18" s="185"/>
      <c r="G18" s="189"/>
      <c r="H18" s="208"/>
      <c r="I18" s="193"/>
      <c r="J18" s="193"/>
      <c r="K18" s="193"/>
      <c r="L18" s="193"/>
      <c r="M18" s="193"/>
      <c r="N18" s="193"/>
      <c r="O18" s="203"/>
      <c r="P18" s="195"/>
      <c r="Q18" s="195"/>
      <c r="R18" s="195"/>
      <c r="S18" s="195"/>
      <c r="T18" s="195"/>
      <c r="U18" s="195"/>
      <c r="V18" s="195"/>
      <c r="W18" s="195"/>
      <c r="X18" s="197"/>
      <c r="AA18" s="1"/>
    </row>
    <row r="19" spans="2:27" ht="20.149999999999999" customHeight="1" x14ac:dyDescent="0.2">
      <c r="B19" s="179"/>
      <c r="C19" s="182" t="s">
        <v>38</v>
      </c>
      <c r="D19" s="180" t="str">
        <f t="shared" ref="D19" si="2">IF(C19="","エラー：区分を選んで下さい",IF(C19="イニシャル","","変更"))</f>
        <v/>
      </c>
      <c r="E19" s="205" t="s">
        <v>43</v>
      </c>
      <c r="F19" s="206"/>
      <c r="G19" s="188"/>
      <c r="H19" s="190"/>
      <c r="I19" s="192"/>
      <c r="J19" s="192"/>
      <c r="K19" s="192"/>
      <c r="L19" s="192"/>
      <c r="M19" s="192"/>
      <c r="N19" s="192"/>
      <c r="O19" s="211">
        <f>SUM(H19:N20)</f>
        <v>0</v>
      </c>
      <c r="P19" s="211" t="str">
        <f>IF(H19="","",INT(H19*(1+$P$12)))</f>
        <v/>
      </c>
      <c r="Q19" s="211" t="str">
        <f>IF(I19="","",INT(I19*(1+$Q$12)))</f>
        <v/>
      </c>
      <c r="R19" s="211" t="str">
        <f>IF(J19="","",INT(J19*(1+$R$12)))</f>
        <v/>
      </c>
      <c r="S19" s="211" t="str">
        <f>IF(K19="","",INT(K19*(1+$S$12)))</f>
        <v/>
      </c>
      <c r="T19" s="211" t="str">
        <f>IF(L19="","",INT(L19*(1+$T$12)))</f>
        <v/>
      </c>
      <c r="U19" s="211" t="str">
        <f>IF(M19="","",INT(M19*(1+$U$12)))</f>
        <v/>
      </c>
      <c r="V19" s="211" t="str">
        <f>IF(N19="","",INT(N19*(1+$V$12)))</f>
        <v/>
      </c>
      <c r="W19" s="211">
        <f>SUM(P19:V20)</f>
        <v>0</v>
      </c>
      <c r="X19" s="212"/>
      <c r="AA19" s="1"/>
    </row>
    <row r="20" spans="2:27" ht="48" customHeight="1" x14ac:dyDescent="0.2">
      <c r="B20" s="179"/>
      <c r="C20" s="183"/>
      <c r="D20" s="181"/>
      <c r="E20" s="184"/>
      <c r="F20" s="185"/>
      <c r="G20" s="189"/>
      <c r="H20" s="191"/>
      <c r="I20" s="193"/>
      <c r="J20" s="193"/>
      <c r="K20" s="193"/>
      <c r="L20" s="193"/>
      <c r="M20" s="193"/>
      <c r="N20" s="193"/>
      <c r="O20" s="194"/>
      <c r="P20" s="194"/>
      <c r="Q20" s="194"/>
      <c r="R20" s="194"/>
      <c r="S20" s="194"/>
      <c r="T20" s="194"/>
      <c r="U20" s="194"/>
      <c r="V20" s="194"/>
      <c r="W20" s="194"/>
      <c r="X20" s="213"/>
      <c r="AA20" s="1"/>
    </row>
    <row r="21" spans="2:27" ht="20.149999999999999" customHeight="1" x14ac:dyDescent="0.2">
      <c r="B21" s="179"/>
      <c r="C21" s="182" t="s">
        <v>44</v>
      </c>
      <c r="D21" s="180" t="str">
        <f>IF(C21="","エラー：区分を選んで下さい",IF(C21="ランニング","","変更"))</f>
        <v/>
      </c>
      <c r="E21" s="205" t="s">
        <v>45</v>
      </c>
      <c r="F21" s="206"/>
      <c r="G21" s="188"/>
      <c r="H21" s="190"/>
      <c r="I21" s="192"/>
      <c r="J21" s="192"/>
      <c r="K21" s="192"/>
      <c r="L21" s="192"/>
      <c r="M21" s="192"/>
      <c r="N21" s="192"/>
      <c r="O21" s="202">
        <f>SUM(H21:N22)</f>
        <v>0</v>
      </c>
      <c r="P21" s="194" t="str">
        <f>IF(H21="","",INT(H21*(1+$P$12)))</f>
        <v/>
      </c>
      <c r="Q21" s="194" t="str">
        <f>IF(I21="","",INT(I21*(1+$Q$12)))</f>
        <v/>
      </c>
      <c r="R21" s="194" t="str">
        <f>IF(J21="","",INT(J21*(1+$R$12)))</f>
        <v/>
      </c>
      <c r="S21" s="194" t="str">
        <f>IF(K21="","",INT(K21*(1+$S$12)))</f>
        <v/>
      </c>
      <c r="T21" s="194" t="str">
        <f>IF(L21="","",INT(L21*(1+$T$12)))</f>
        <v/>
      </c>
      <c r="U21" s="194" t="str">
        <f>IF(M21="","",INT(M21*(1+$U$12)))</f>
        <v/>
      </c>
      <c r="V21" s="194" t="str">
        <f>IF(N21="","",INT(N21*(1+$V$12)))</f>
        <v/>
      </c>
      <c r="W21" s="194">
        <f>SUM(P21:V22)</f>
        <v>0</v>
      </c>
      <c r="X21" s="196"/>
      <c r="AA21" s="1"/>
    </row>
    <row r="22" spans="2:27" ht="48" customHeight="1" x14ac:dyDescent="0.2">
      <c r="B22" s="179"/>
      <c r="C22" s="183"/>
      <c r="D22" s="181"/>
      <c r="E22" s="186"/>
      <c r="F22" s="187"/>
      <c r="G22" s="189"/>
      <c r="H22" s="191"/>
      <c r="I22" s="193"/>
      <c r="J22" s="193"/>
      <c r="K22" s="193"/>
      <c r="L22" s="193"/>
      <c r="M22" s="193"/>
      <c r="N22" s="193"/>
      <c r="O22" s="203"/>
      <c r="P22" s="195"/>
      <c r="Q22" s="195"/>
      <c r="R22" s="195"/>
      <c r="S22" s="195"/>
      <c r="T22" s="195"/>
      <c r="U22" s="195"/>
      <c r="V22" s="195"/>
      <c r="W22" s="195"/>
      <c r="X22" s="197"/>
      <c r="AA22" s="1"/>
    </row>
    <row r="23" spans="2:27" ht="20.149999999999999" customHeight="1" x14ac:dyDescent="0.2">
      <c r="B23" s="179"/>
      <c r="C23" s="182" t="s">
        <v>44</v>
      </c>
      <c r="D23" s="180" t="str">
        <f t="shared" ref="D23" si="3">IF(C23="","エラー：区分を選んで下さい",IF(C23="ランニング","","変更"))</f>
        <v/>
      </c>
      <c r="E23" s="205" t="s">
        <v>46</v>
      </c>
      <c r="F23" s="214"/>
      <c r="G23" s="188"/>
      <c r="H23" s="190"/>
      <c r="I23" s="192"/>
      <c r="J23" s="192"/>
      <c r="K23" s="192"/>
      <c r="L23" s="192"/>
      <c r="M23" s="192"/>
      <c r="N23" s="192"/>
      <c r="O23" s="202">
        <f>SUM(H23:N24)</f>
        <v>0</v>
      </c>
      <c r="P23" s="194" t="str">
        <f>IF(H23="","",INT(H23*(1+$P$12)))</f>
        <v/>
      </c>
      <c r="Q23" s="194" t="str">
        <f>IF(I23="","",INT(I23*(1+$Q$12)))</f>
        <v/>
      </c>
      <c r="R23" s="194" t="str">
        <f>IF(J23="","",INT(J23*(1+$R$12)))</f>
        <v/>
      </c>
      <c r="S23" s="194" t="str">
        <f>IF(K23="","",INT(K23*(1+$S$12)))</f>
        <v/>
      </c>
      <c r="T23" s="194" t="str">
        <f>IF(L23="","",INT(L23*(1+$T$12)))</f>
        <v/>
      </c>
      <c r="U23" s="194" t="str">
        <f>IF(M23="","",INT(M23*(1+$U$12)))</f>
        <v/>
      </c>
      <c r="V23" s="194" t="str">
        <f>IF(N23="","",INT(N23*(1+$V$12)))</f>
        <v/>
      </c>
      <c r="W23" s="194">
        <f>SUM(P23:V24)</f>
        <v>0</v>
      </c>
      <c r="X23" s="196"/>
      <c r="AA23" s="1"/>
    </row>
    <row r="24" spans="2:27" ht="48" customHeight="1" x14ac:dyDescent="0.2">
      <c r="B24" s="179"/>
      <c r="C24" s="183"/>
      <c r="D24" s="181"/>
      <c r="E24" s="215"/>
      <c r="F24" s="216"/>
      <c r="G24" s="189"/>
      <c r="H24" s="191"/>
      <c r="I24" s="193"/>
      <c r="J24" s="193"/>
      <c r="K24" s="193"/>
      <c r="L24" s="193"/>
      <c r="M24" s="193"/>
      <c r="N24" s="193"/>
      <c r="O24" s="203"/>
      <c r="P24" s="195"/>
      <c r="Q24" s="195"/>
      <c r="R24" s="195"/>
      <c r="S24" s="195"/>
      <c r="T24" s="195"/>
      <c r="U24" s="195"/>
      <c r="V24" s="195"/>
      <c r="W24" s="195"/>
      <c r="X24" s="197"/>
      <c r="AA24" s="1"/>
    </row>
    <row r="25" spans="2:27" ht="20.149999999999999" customHeight="1" x14ac:dyDescent="0.2">
      <c r="B25" s="179"/>
      <c r="C25" s="182" t="s">
        <v>44</v>
      </c>
      <c r="D25" s="180" t="str">
        <f t="shared" ref="D25" si="4">IF(C25="","エラー：区分を選んで下さい",IF(C25="ランニング","","変更"))</f>
        <v/>
      </c>
      <c r="E25" s="205" t="s">
        <v>47</v>
      </c>
      <c r="F25" s="214"/>
      <c r="G25" s="188"/>
      <c r="H25" s="190"/>
      <c r="I25" s="192"/>
      <c r="J25" s="192"/>
      <c r="K25" s="192"/>
      <c r="L25" s="192"/>
      <c r="M25" s="192"/>
      <c r="N25" s="192"/>
      <c r="O25" s="202">
        <f>SUM(H25:N26)</f>
        <v>0</v>
      </c>
      <c r="P25" s="194" t="str">
        <f>IF(H25="","",INT(H25*(1+$P$12)))</f>
        <v/>
      </c>
      <c r="Q25" s="194" t="str">
        <f>IF(I25="","",INT(I25*(1+$Q$12)))</f>
        <v/>
      </c>
      <c r="R25" s="194" t="str">
        <f>IF(J25="","",INT(J25*(1+$R$12)))</f>
        <v/>
      </c>
      <c r="S25" s="194" t="str">
        <f>IF(K25="","",INT(K25*(1+$S$12)))</f>
        <v/>
      </c>
      <c r="T25" s="194" t="str">
        <f>IF(L25="","",INT(L25*(1+$T$12)))</f>
        <v/>
      </c>
      <c r="U25" s="194" t="str">
        <f>IF(M25="","",INT(M25*(1+$U$12)))</f>
        <v/>
      </c>
      <c r="V25" s="194" t="str">
        <f>IF(N25="","",INT(N25*(1+$V$12)))</f>
        <v/>
      </c>
      <c r="W25" s="194">
        <f>SUM(P25:V26)</f>
        <v>0</v>
      </c>
      <c r="X25" s="212"/>
      <c r="AA25" s="1"/>
    </row>
    <row r="26" spans="2:27" ht="48" customHeight="1" x14ac:dyDescent="0.2">
      <c r="B26" s="179"/>
      <c r="C26" s="183"/>
      <c r="D26" s="181"/>
      <c r="E26" s="215"/>
      <c r="F26" s="216"/>
      <c r="G26" s="189"/>
      <c r="H26" s="191"/>
      <c r="I26" s="193"/>
      <c r="J26" s="193"/>
      <c r="K26" s="193"/>
      <c r="L26" s="193"/>
      <c r="M26" s="193"/>
      <c r="N26" s="193"/>
      <c r="O26" s="203"/>
      <c r="P26" s="195"/>
      <c r="Q26" s="195"/>
      <c r="R26" s="195"/>
      <c r="S26" s="195"/>
      <c r="T26" s="195"/>
      <c r="U26" s="195"/>
      <c r="V26" s="195"/>
      <c r="W26" s="195"/>
      <c r="X26" s="213"/>
      <c r="AA26" s="1"/>
    </row>
    <row r="27" spans="2:27" ht="20.149999999999999" customHeight="1" x14ac:dyDescent="0.2">
      <c r="B27" s="179"/>
      <c r="C27" s="182" t="s">
        <v>44</v>
      </c>
      <c r="D27" s="180" t="str">
        <f t="shared" ref="D27" si="5">IF(C27="","エラー：区分を選んで下さい",IF(C27="ランニング","","変更"))</f>
        <v/>
      </c>
      <c r="E27" s="184" t="s">
        <v>48</v>
      </c>
      <c r="F27" s="185"/>
      <c r="G27" s="198"/>
      <c r="H27" s="190"/>
      <c r="I27" s="192"/>
      <c r="J27" s="192"/>
      <c r="K27" s="192"/>
      <c r="L27" s="192"/>
      <c r="M27" s="192"/>
      <c r="N27" s="192"/>
      <c r="O27" s="202">
        <f>SUM(H27:N28)</f>
        <v>0</v>
      </c>
      <c r="P27" s="220" t="str">
        <f>IF(H27="","",INT(H27*(1+$P$12)))</f>
        <v/>
      </c>
      <c r="Q27" s="220" t="str">
        <f>IF(I27="","",INT(I27*(1+$Q$12)))</f>
        <v/>
      </c>
      <c r="R27" s="220" t="str">
        <f>IF(J27="","",INT(J27*(1+$R$12)))</f>
        <v/>
      </c>
      <c r="S27" s="220" t="str">
        <f>IF(K27="","",INT(K27*(1+$S$12)))</f>
        <v/>
      </c>
      <c r="T27" s="220" t="str">
        <f>IF(L27="","",INT(L27*(1+$T$12)))</f>
        <v/>
      </c>
      <c r="U27" s="220" t="str">
        <f>IF(M27="","",INT(M27*(1+$U$12)))</f>
        <v/>
      </c>
      <c r="V27" s="220" t="str">
        <f>IF(N27="","",INT(N27*(1+$V$12)))</f>
        <v/>
      </c>
      <c r="W27" s="220">
        <f>SUM(P27:V28)</f>
        <v>0</v>
      </c>
      <c r="X27" s="204"/>
      <c r="AA27" s="1"/>
    </row>
    <row r="28" spans="2:27" ht="48" customHeight="1" x14ac:dyDescent="0.2">
      <c r="B28" s="179"/>
      <c r="C28" s="183"/>
      <c r="D28" s="181"/>
      <c r="E28" s="184"/>
      <c r="F28" s="185"/>
      <c r="G28" s="198"/>
      <c r="H28" s="217"/>
      <c r="I28" s="218"/>
      <c r="J28" s="218"/>
      <c r="K28" s="218"/>
      <c r="L28" s="218"/>
      <c r="M28" s="218"/>
      <c r="N28" s="218"/>
      <c r="O28" s="219"/>
      <c r="P28" s="195"/>
      <c r="Q28" s="195"/>
      <c r="R28" s="195"/>
      <c r="S28" s="195"/>
      <c r="T28" s="195"/>
      <c r="U28" s="195"/>
      <c r="V28" s="195"/>
      <c r="W28" s="195"/>
      <c r="X28" s="204"/>
      <c r="AA28" s="1"/>
    </row>
    <row r="29" spans="2:27" ht="20.149999999999999" customHeight="1" x14ac:dyDescent="0.2">
      <c r="B29" s="179"/>
      <c r="C29" s="182" t="s">
        <v>38</v>
      </c>
      <c r="D29" s="180" t="str">
        <f t="shared" ref="D29" si="6">IF(C29="","エラー：区分を選んで下さい",IF(C29="イニシャル","","変更"))</f>
        <v/>
      </c>
      <c r="E29" s="205" t="s">
        <v>49</v>
      </c>
      <c r="F29" s="206"/>
      <c r="G29" s="188"/>
      <c r="H29" s="190"/>
      <c r="I29" s="192"/>
      <c r="J29" s="192"/>
      <c r="K29" s="192"/>
      <c r="L29" s="192"/>
      <c r="M29" s="192"/>
      <c r="N29" s="192"/>
      <c r="O29" s="211">
        <f>SUM(H29:N30)</f>
        <v>0</v>
      </c>
      <c r="P29" s="223" t="str">
        <f>IF(H29="","",INT(H29*(1+$P$12)))</f>
        <v/>
      </c>
      <c r="Q29" s="223" t="str">
        <f>IF(I29="","",INT(I29*(1+$Q$12)))</f>
        <v/>
      </c>
      <c r="R29" s="223" t="str">
        <f>IF(J29="","",INT(J29*(1+$R$12)))</f>
        <v/>
      </c>
      <c r="S29" s="223" t="str">
        <f>IF(K29="","",INT(K29*(1+$S$12)))</f>
        <v/>
      </c>
      <c r="T29" s="223" t="str">
        <f>IF(L29="","",INT(L29*(1+$T$12)))</f>
        <v/>
      </c>
      <c r="U29" s="223" t="str">
        <f>IF(M29="","",INT(M29*(1+$U$12)))</f>
        <v/>
      </c>
      <c r="V29" s="223" t="str">
        <f>IF(N29="","",INT(N29*(1+$V$12)))</f>
        <v/>
      </c>
      <c r="W29" s="223">
        <f>SUM(P29:V30)</f>
        <v>0</v>
      </c>
      <c r="X29" s="212"/>
      <c r="AA29" s="1"/>
    </row>
    <row r="30" spans="2:27" ht="48" customHeight="1" x14ac:dyDescent="0.2">
      <c r="B30" s="179"/>
      <c r="C30" s="183"/>
      <c r="D30" s="181"/>
      <c r="E30" s="186"/>
      <c r="F30" s="187"/>
      <c r="G30" s="189"/>
      <c r="H30" s="221"/>
      <c r="I30" s="222"/>
      <c r="J30" s="222"/>
      <c r="K30" s="222"/>
      <c r="L30" s="222"/>
      <c r="M30" s="222"/>
      <c r="N30" s="222"/>
      <c r="O30" s="194"/>
      <c r="P30" s="194"/>
      <c r="Q30" s="194"/>
      <c r="R30" s="194"/>
      <c r="S30" s="194"/>
      <c r="T30" s="194"/>
      <c r="U30" s="194"/>
      <c r="V30" s="194"/>
      <c r="W30" s="194"/>
      <c r="X30" s="213"/>
      <c r="AA30" s="1"/>
    </row>
    <row r="31" spans="2:27" ht="20.149999999999999" customHeight="1" x14ac:dyDescent="0.2">
      <c r="B31" s="179" t="s">
        <v>50</v>
      </c>
      <c r="C31" s="182" t="s">
        <v>44</v>
      </c>
      <c r="D31" s="180" t="str">
        <f>IF(C31="","エラー：区分を選んで下さい",IF(C31="ランニング","","変更"))</f>
        <v/>
      </c>
      <c r="E31" s="184" t="s">
        <v>51</v>
      </c>
      <c r="F31" s="185"/>
      <c r="G31" s="198"/>
      <c r="H31" s="190"/>
      <c r="I31" s="192"/>
      <c r="J31" s="192"/>
      <c r="K31" s="192"/>
      <c r="L31" s="192"/>
      <c r="M31" s="192"/>
      <c r="N31" s="192"/>
      <c r="O31" s="202">
        <f>SUM(H31:N32)</f>
        <v>0</v>
      </c>
      <c r="P31" s="194" t="str">
        <f>IF(H31="","",INT(H31*(1+$P$12)))</f>
        <v/>
      </c>
      <c r="Q31" s="194" t="str">
        <f>IF(I31="","",INT(I31*(1+$Q$12)))</f>
        <v/>
      </c>
      <c r="R31" s="194" t="str">
        <f>IF(J31="","",INT(J31*(1+$R$12)))</f>
        <v/>
      </c>
      <c r="S31" s="194" t="str">
        <f>IF(K31="","",INT(K31*(1+$S$12)))</f>
        <v/>
      </c>
      <c r="T31" s="194" t="str">
        <f>IF(L31="","",INT(L31*(1+$T$12)))</f>
        <v/>
      </c>
      <c r="U31" s="194" t="str">
        <f>IF(M31="","",INT(M31*(1+$U$12)))</f>
        <v/>
      </c>
      <c r="V31" s="194" t="str">
        <f>IF(N31="","",INT(N31*(1+$V$12)))</f>
        <v/>
      </c>
      <c r="W31" s="194">
        <f>SUM(P31:V32)</f>
        <v>0</v>
      </c>
      <c r="X31" s="212"/>
      <c r="AA31" s="1"/>
    </row>
    <row r="32" spans="2:27" ht="48" customHeight="1" x14ac:dyDescent="0.2">
      <c r="B32" s="179"/>
      <c r="C32" s="183"/>
      <c r="D32" s="181"/>
      <c r="E32" s="186"/>
      <c r="F32" s="187"/>
      <c r="G32" s="189"/>
      <c r="H32" s="191"/>
      <c r="I32" s="193"/>
      <c r="J32" s="193"/>
      <c r="K32" s="193"/>
      <c r="L32" s="193"/>
      <c r="M32" s="193"/>
      <c r="N32" s="193"/>
      <c r="O32" s="203"/>
      <c r="P32" s="195"/>
      <c r="Q32" s="195"/>
      <c r="R32" s="195"/>
      <c r="S32" s="195"/>
      <c r="T32" s="195"/>
      <c r="U32" s="195"/>
      <c r="V32" s="195"/>
      <c r="W32" s="195"/>
      <c r="X32" s="213"/>
      <c r="AA32" s="1"/>
    </row>
    <row r="33" spans="2:27" ht="24" customHeight="1" x14ac:dyDescent="0.2">
      <c r="B33" s="179" t="s">
        <v>52</v>
      </c>
      <c r="C33" s="224"/>
      <c r="D33" s="224"/>
      <c r="E33" s="225"/>
      <c r="F33" s="225"/>
      <c r="G33" s="226"/>
      <c r="H33" s="110">
        <f t="shared" ref="H33:N33" si="7">SUM(IF($C13="イニシャル",H13,0)+IF($C15="イニシャル",H15,0)+IF($C17="イニシャル",H17,0)+IF($C19="イニシャル",H19,0)+IF($C21="イニシャル",H21,0)+IF($C23="イニシャル",H23,0)+IF($C25="イニシャル",H25,0)+IF($C27="イニシャル",H27,0)+IF($C29="イニシャル",H29,0)+IF($C31="イニシャル",H31,0))</f>
        <v>0</v>
      </c>
      <c r="I33" s="110">
        <f t="shared" si="7"/>
        <v>0</v>
      </c>
      <c r="J33" s="110">
        <f t="shared" si="7"/>
        <v>0</v>
      </c>
      <c r="K33" s="110">
        <f t="shared" si="7"/>
        <v>0</v>
      </c>
      <c r="L33" s="110">
        <f t="shared" si="7"/>
        <v>0</v>
      </c>
      <c r="M33" s="110">
        <f t="shared" si="7"/>
        <v>0</v>
      </c>
      <c r="N33" s="110">
        <f t="shared" si="7"/>
        <v>0</v>
      </c>
      <c r="O33" s="44">
        <f>SUM(H33:N33)</f>
        <v>0</v>
      </c>
      <c r="P33" s="44">
        <f>IF(H33="","",INT(H33*(1+$P$12)))</f>
        <v>0</v>
      </c>
      <c r="Q33" s="44">
        <f>IF(I33="","",INT(I33*(1+$Q$12)))</f>
        <v>0</v>
      </c>
      <c r="R33" s="44">
        <f>IF(J33="","",INT(J33*(1+$R$12)))</f>
        <v>0</v>
      </c>
      <c r="S33" s="44">
        <f>IF(K33="","",INT(K33*(1+$S$12)))</f>
        <v>0</v>
      </c>
      <c r="T33" s="44">
        <f>IF(L33="","",INT(L33*(1+$T$12)))</f>
        <v>0</v>
      </c>
      <c r="U33" s="44">
        <f>IF(M33="","",INT(M33*(1+$U$12)))</f>
        <v>0</v>
      </c>
      <c r="V33" s="44">
        <f>IF(N33="","",INT(N33*(1+$V$12)))</f>
        <v>0</v>
      </c>
      <c r="W33" s="44">
        <f>SUM(P33:V33)</f>
        <v>0</v>
      </c>
      <c r="X33" s="45"/>
      <c r="AA33" s="1"/>
    </row>
    <row r="34" spans="2:27" ht="24" customHeight="1" thickBot="1" x14ac:dyDescent="0.25">
      <c r="B34" s="227" t="s">
        <v>53</v>
      </c>
      <c r="C34" s="228"/>
      <c r="D34" s="228"/>
      <c r="E34" s="228"/>
      <c r="F34" s="228"/>
      <c r="G34" s="229"/>
      <c r="H34" s="111">
        <f t="shared" ref="H34:N34" si="8">SUM(IF($C13="ランニング",H13,0)+IF($C15="ランニング",H15,0)+IF($C17="ランニング",H17,0)+IF($C19="ランニング",H19,0)+IF($C21="ランニング",H21,0)+IF($C23="ランニング",H23,0)+IF($C25="ランニング",H25,0)+IF($C27="ランニング",H27,0)+IF($C29="ランニング",H29,0)+IF($C31="ランニング",H31,0))</f>
        <v>0</v>
      </c>
      <c r="I34" s="111">
        <f t="shared" si="8"/>
        <v>0</v>
      </c>
      <c r="J34" s="111">
        <f t="shared" si="8"/>
        <v>0</v>
      </c>
      <c r="K34" s="111">
        <f t="shared" si="8"/>
        <v>0</v>
      </c>
      <c r="L34" s="111">
        <f t="shared" si="8"/>
        <v>0</v>
      </c>
      <c r="M34" s="111">
        <f t="shared" si="8"/>
        <v>0</v>
      </c>
      <c r="N34" s="111">
        <f t="shared" si="8"/>
        <v>0</v>
      </c>
      <c r="O34" s="46">
        <f>SUM(H34:N34)</f>
        <v>0</v>
      </c>
      <c r="P34" s="47">
        <f>IF(H34="","",INT(H34*(1+$P$12)))</f>
        <v>0</v>
      </c>
      <c r="Q34" s="47">
        <f>IF(I34="","",INT(I34*(1+$Q$12)))</f>
        <v>0</v>
      </c>
      <c r="R34" s="47">
        <f>IF(J34="","",INT(J34*(1+$R$12)))</f>
        <v>0</v>
      </c>
      <c r="S34" s="47">
        <f>IF(K34="","",INT(K34*(1+$S$12)))</f>
        <v>0</v>
      </c>
      <c r="T34" s="47">
        <f>IF(L34="","",INT(L34*(1+$T$12)))</f>
        <v>0</v>
      </c>
      <c r="U34" s="47">
        <f>IF(M34="","",INT(M34*(1+$U$12)))</f>
        <v>0</v>
      </c>
      <c r="V34" s="47">
        <f>IF(N34="","",INT(N34*(1+$V$12)))</f>
        <v>0</v>
      </c>
      <c r="W34" s="47">
        <f>SUM(P34:V34)</f>
        <v>0</v>
      </c>
      <c r="X34" s="48"/>
      <c r="AA34" s="1"/>
    </row>
    <row r="35" spans="2:27" ht="45.75" customHeight="1" x14ac:dyDescent="0.2">
      <c r="B35" s="230" t="s">
        <v>54</v>
      </c>
      <c r="C35" s="231"/>
      <c r="D35" s="231"/>
      <c r="E35" s="232"/>
      <c r="F35" s="232"/>
      <c r="G35" s="233"/>
      <c r="H35" s="49">
        <f>SUM(H33:H34)</f>
        <v>0</v>
      </c>
      <c r="I35" s="49">
        <f t="shared" ref="I35:M35" si="9">SUM(I33:I34)</f>
        <v>0</v>
      </c>
      <c r="J35" s="49">
        <f t="shared" si="9"/>
        <v>0</v>
      </c>
      <c r="K35" s="49">
        <f t="shared" si="9"/>
        <v>0</v>
      </c>
      <c r="L35" s="49">
        <f t="shared" si="9"/>
        <v>0</v>
      </c>
      <c r="M35" s="49">
        <f t="shared" si="9"/>
        <v>0</v>
      </c>
      <c r="N35" s="49">
        <f>SUM(N33:N34)</f>
        <v>0</v>
      </c>
      <c r="O35" s="50">
        <f>SUM(H35:N35)</f>
        <v>0</v>
      </c>
      <c r="P35" s="50">
        <f>IF(H35="","",INT(H35*(1+$P$12)))</f>
        <v>0</v>
      </c>
      <c r="Q35" s="50">
        <f>IF(I35="","",INT(I35*(1+$Q$12)))</f>
        <v>0</v>
      </c>
      <c r="R35" s="50">
        <f>IF(J35="","",INT(J35*(1+$R$12)))</f>
        <v>0</v>
      </c>
      <c r="S35" s="50">
        <f>IF(K35="","",INT(K35*(1+$S$12)))</f>
        <v>0</v>
      </c>
      <c r="T35" s="50">
        <f>IF(L35="","",INT(L35*(1+$T$12)))</f>
        <v>0</v>
      </c>
      <c r="U35" s="50">
        <f>IF(M35="","",INT(M35*(1+$U$12)))</f>
        <v>0</v>
      </c>
      <c r="V35" s="50">
        <f>IF(N35="","",INT(N35*(1+$V$12)))</f>
        <v>0</v>
      </c>
      <c r="W35" s="50">
        <f>SUM(P35:V35)</f>
        <v>0</v>
      </c>
      <c r="X35" s="51"/>
      <c r="AA35" s="1"/>
    </row>
    <row r="36" spans="2:27" ht="13.5" thickBot="1" x14ac:dyDescent="0.25">
      <c r="G36" s="35"/>
      <c r="H36" s="35"/>
      <c r="I36" s="35"/>
      <c r="J36" s="35"/>
      <c r="X36" s="52"/>
      <c r="Y36" s="52"/>
      <c r="Z36" s="52"/>
      <c r="AA36" s="52"/>
    </row>
    <row r="37" spans="2:27" ht="11.25" customHeight="1" x14ac:dyDescent="0.2">
      <c r="L37" s="236" t="s">
        <v>55</v>
      </c>
      <c r="M37" s="237"/>
      <c r="N37" s="237"/>
      <c r="O37" s="53"/>
      <c r="T37" s="236" t="s">
        <v>55</v>
      </c>
      <c r="U37" s="237"/>
      <c r="V37" s="237"/>
      <c r="W37" s="117">
        <f>O37</f>
        <v>0</v>
      </c>
      <c r="AA37" s="24"/>
    </row>
    <row r="38" spans="2:27" x14ac:dyDescent="0.2">
      <c r="L38" s="179" t="s">
        <v>56</v>
      </c>
      <c r="M38" s="225"/>
      <c r="N38" s="225"/>
      <c r="O38" s="108">
        <f>O33*O37</f>
        <v>0</v>
      </c>
      <c r="T38" s="179" t="s">
        <v>56</v>
      </c>
      <c r="U38" s="225"/>
      <c r="V38" s="225"/>
      <c r="W38" s="108">
        <f>W33*W37</f>
        <v>0</v>
      </c>
      <c r="AA38" s="1"/>
    </row>
    <row r="39" spans="2:27" ht="14.25" customHeight="1" x14ac:dyDescent="0.2">
      <c r="L39" s="179" t="s">
        <v>57</v>
      </c>
      <c r="M39" s="225"/>
      <c r="N39" s="225"/>
      <c r="O39" s="54"/>
      <c r="Q39" s="52"/>
      <c r="R39" s="52"/>
      <c r="S39" s="52"/>
      <c r="T39" s="179" t="s">
        <v>57</v>
      </c>
      <c r="U39" s="225"/>
      <c r="V39" s="225"/>
      <c r="W39" s="118">
        <f>O39</f>
        <v>0</v>
      </c>
      <c r="AA39" s="1"/>
    </row>
    <row r="40" spans="2:27" ht="13.5" thickBot="1" x14ac:dyDescent="0.25">
      <c r="L40" s="234" t="s">
        <v>58</v>
      </c>
      <c r="M40" s="235"/>
      <c r="N40" s="235"/>
      <c r="O40" s="109">
        <f>O38*O39</f>
        <v>0</v>
      </c>
      <c r="Q40" s="52"/>
      <c r="R40" s="52"/>
      <c r="S40" s="52"/>
      <c r="T40" s="234" t="s">
        <v>58</v>
      </c>
      <c r="U40" s="235"/>
      <c r="V40" s="235"/>
      <c r="W40" s="109">
        <f>W38*W39</f>
        <v>0</v>
      </c>
      <c r="AA40" s="1"/>
    </row>
    <row r="41" spans="2:27" x14ac:dyDescent="0.2">
      <c r="Q41" s="52"/>
      <c r="R41" s="52"/>
      <c r="S41" s="52"/>
      <c r="T41" s="52"/>
      <c r="AA41" s="1"/>
    </row>
    <row r="42" spans="2:27" x14ac:dyDescent="0.2">
      <c r="G42" s="35"/>
      <c r="H42" s="35"/>
      <c r="I42" s="35"/>
      <c r="J42" s="35"/>
      <c r="W42" s="52"/>
      <c r="X42" s="52"/>
      <c r="Y42" s="52"/>
      <c r="Z42" s="52"/>
      <c r="AA42" s="1"/>
    </row>
    <row r="43" spans="2:27" x14ac:dyDescent="0.2">
      <c r="G43" s="35"/>
      <c r="H43" s="35"/>
      <c r="I43" s="35"/>
      <c r="J43" s="35"/>
      <c r="K43" s="52"/>
      <c r="L43" s="52"/>
      <c r="M43" s="52"/>
      <c r="N43" s="52"/>
      <c r="O43" s="52"/>
      <c r="P43" s="52"/>
      <c r="Q43" s="52"/>
      <c r="R43" s="52"/>
      <c r="S43" s="52"/>
      <c r="T43" s="52"/>
      <c r="U43" s="52"/>
      <c r="V43" s="52"/>
      <c r="W43" s="52"/>
      <c r="X43" s="52"/>
      <c r="Y43" s="52"/>
      <c r="Z43" s="52"/>
      <c r="AA43" s="52"/>
    </row>
    <row r="44" spans="2:27" x14ac:dyDescent="0.2">
      <c r="G44" s="35"/>
      <c r="H44" s="35"/>
      <c r="I44" s="35"/>
      <c r="J44" s="35"/>
      <c r="K44" s="52"/>
      <c r="L44" s="52"/>
      <c r="M44" s="52"/>
      <c r="N44" s="52"/>
      <c r="O44" s="52"/>
      <c r="P44" s="52"/>
      <c r="Q44" s="52"/>
      <c r="R44" s="52"/>
      <c r="S44" s="52"/>
      <c r="T44" s="52"/>
      <c r="U44" s="52"/>
      <c r="V44" s="52"/>
      <c r="W44" s="52"/>
      <c r="X44" s="52"/>
      <c r="Y44" s="52"/>
      <c r="Z44" s="52"/>
      <c r="AA44" s="52"/>
    </row>
    <row r="45" spans="2:27" x14ac:dyDescent="0.2">
      <c r="G45" s="35"/>
      <c r="H45" s="35"/>
      <c r="I45" s="35"/>
      <c r="J45" s="35"/>
      <c r="K45" s="52"/>
      <c r="L45" s="52"/>
      <c r="M45" s="52"/>
      <c r="N45" s="52"/>
      <c r="O45" s="52"/>
      <c r="P45" s="52"/>
      <c r="Q45" s="52"/>
      <c r="R45" s="52"/>
      <c r="S45" s="52"/>
      <c r="T45" s="52"/>
      <c r="U45" s="52"/>
      <c r="V45" s="52"/>
      <c r="W45" s="52"/>
      <c r="X45" s="52"/>
      <c r="Y45" s="52"/>
      <c r="Z45" s="52"/>
      <c r="AA45" s="52"/>
    </row>
    <row r="46" spans="2:27" x14ac:dyDescent="0.2">
      <c r="G46" s="35"/>
      <c r="H46" s="35"/>
      <c r="I46" s="35"/>
      <c r="J46" s="35"/>
      <c r="K46" s="52"/>
      <c r="L46" s="52"/>
      <c r="M46" s="52"/>
      <c r="N46" s="52"/>
      <c r="O46" s="52"/>
      <c r="P46" s="52"/>
      <c r="Q46" s="52"/>
      <c r="R46" s="52"/>
      <c r="S46" s="52"/>
      <c r="T46" s="52"/>
      <c r="U46" s="52"/>
      <c r="V46" s="52"/>
      <c r="W46" s="52"/>
      <c r="X46" s="52"/>
      <c r="Y46" s="52"/>
      <c r="Z46" s="52"/>
      <c r="AA46" s="52"/>
    </row>
    <row r="47" spans="2:27" x14ac:dyDescent="0.2">
      <c r="G47" s="35"/>
      <c r="H47" s="35"/>
      <c r="I47" s="35"/>
      <c r="J47" s="35"/>
      <c r="K47" s="52"/>
      <c r="L47" s="52"/>
      <c r="M47" s="52"/>
      <c r="N47" s="52"/>
      <c r="O47" s="52"/>
      <c r="P47" s="52"/>
      <c r="Q47" s="52"/>
      <c r="R47" s="52"/>
      <c r="S47" s="52"/>
      <c r="T47" s="52"/>
      <c r="U47" s="52"/>
      <c r="V47" s="52"/>
      <c r="W47" s="52"/>
      <c r="X47" s="52"/>
      <c r="Y47" s="52"/>
      <c r="Z47" s="52"/>
      <c r="AA47" s="52"/>
    </row>
    <row r="48" spans="2:27" x14ac:dyDescent="0.2">
      <c r="G48" s="35"/>
      <c r="H48" s="35"/>
      <c r="I48" s="35"/>
      <c r="J48" s="35"/>
      <c r="K48" s="52"/>
      <c r="L48" s="52"/>
      <c r="M48" s="52"/>
      <c r="N48" s="52"/>
      <c r="O48" s="52"/>
      <c r="P48" s="52"/>
      <c r="Q48" s="52"/>
      <c r="R48" s="52"/>
      <c r="S48" s="52"/>
      <c r="T48" s="52"/>
      <c r="U48" s="52"/>
      <c r="V48" s="52"/>
      <c r="W48" s="52"/>
      <c r="X48" s="52"/>
      <c r="Y48" s="52"/>
      <c r="Z48" s="52"/>
      <c r="AA48" s="52"/>
    </row>
    <row r="49" spans="7:27" x14ac:dyDescent="0.2">
      <c r="G49" s="35"/>
      <c r="H49" s="35"/>
      <c r="I49" s="35"/>
      <c r="J49" s="35"/>
      <c r="K49" s="52"/>
      <c r="L49" s="52"/>
      <c r="M49" s="52"/>
      <c r="N49" s="52"/>
      <c r="O49" s="52"/>
      <c r="P49" s="52"/>
      <c r="Q49" s="52"/>
      <c r="R49" s="52"/>
      <c r="S49" s="52"/>
      <c r="T49" s="52"/>
      <c r="U49" s="52"/>
      <c r="V49" s="52"/>
      <c r="W49" s="52"/>
      <c r="X49" s="52"/>
      <c r="Y49" s="52"/>
      <c r="Z49" s="52"/>
      <c r="AA49" s="52"/>
    </row>
    <row r="50" spans="7:27" x14ac:dyDescent="0.2">
      <c r="G50" s="35"/>
      <c r="H50" s="35"/>
      <c r="I50" s="35"/>
      <c r="J50" s="35"/>
      <c r="K50" s="52"/>
      <c r="L50" s="52"/>
      <c r="M50" s="52"/>
      <c r="N50" s="52"/>
      <c r="O50" s="52"/>
      <c r="P50" s="52"/>
      <c r="Q50" s="52"/>
      <c r="R50" s="52"/>
      <c r="S50" s="52"/>
      <c r="T50" s="52"/>
      <c r="U50" s="52"/>
      <c r="V50" s="52"/>
      <c r="W50" s="52"/>
      <c r="X50" s="52"/>
      <c r="Y50" s="52"/>
      <c r="Z50" s="52"/>
      <c r="AA50" s="52"/>
    </row>
    <row r="51" spans="7:27" x14ac:dyDescent="0.2">
      <c r="G51" s="35"/>
      <c r="H51" s="35"/>
      <c r="I51" s="35"/>
      <c r="J51" s="35"/>
      <c r="K51" s="52"/>
      <c r="L51" s="52"/>
      <c r="M51" s="52"/>
      <c r="N51" s="52"/>
      <c r="O51" s="52"/>
      <c r="P51" s="52"/>
      <c r="Q51" s="52"/>
      <c r="R51" s="52"/>
      <c r="S51" s="52"/>
      <c r="T51" s="52"/>
      <c r="U51" s="52"/>
      <c r="V51" s="52"/>
      <c r="W51" s="52"/>
      <c r="X51" s="52"/>
      <c r="Y51" s="52"/>
      <c r="Z51" s="52"/>
      <c r="AA51" s="52"/>
    </row>
    <row r="52" spans="7:27" x14ac:dyDescent="0.2">
      <c r="G52" s="35"/>
      <c r="H52" s="35"/>
      <c r="I52" s="35"/>
      <c r="J52" s="35"/>
      <c r="K52" s="52"/>
      <c r="L52" s="52"/>
      <c r="M52" s="52"/>
      <c r="N52" s="52"/>
      <c r="O52" s="52"/>
      <c r="P52" s="52"/>
      <c r="Q52" s="52"/>
      <c r="R52" s="52"/>
      <c r="S52" s="52"/>
      <c r="T52" s="52"/>
      <c r="U52" s="52"/>
      <c r="V52" s="52"/>
      <c r="W52" s="52"/>
      <c r="X52" s="52"/>
      <c r="Y52" s="52"/>
      <c r="Z52" s="52"/>
      <c r="AA52" s="52"/>
    </row>
    <row r="53" spans="7:27" x14ac:dyDescent="0.2">
      <c r="G53" s="35"/>
      <c r="H53" s="35"/>
      <c r="I53" s="35"/>
      <c r="J53" s="35"/>
      <c r="K53" s="52"/>
      <c r="L53" s="52"/>
      <c r="M53" s="52"/>
      <c r="N53" s="52"/>
      <c r="O53" s="52"/>
      <c r="P53" s="52"/>
      <c r="Q53" s="52"/>
      <c r="R53" s="52"/>
      <c r="S53" s="52"/>
      <c r="T53" s="52"/>
      <c r="U53" s="52"/>
      <c r="V53" s="52"/>
      <c r="W53" s="52"/>
      <c r="X53" s="52"/>
      <c r="Y53" s="52"/>
      <c r="Z53" s="52"/>
      <c r="AA53" s="52"/>
    </row>
    <row r="54" spans="7:27" x14ac:dyDescent="0.2">
      <c r="G54" s="35"/>
      <c r="H54" s="35"/>
      <c r="I54" s="35"/>
      <c r="J54" s="35"/>
      <c r="K54" s="35"/>
      <c r="L54" s="35"/>
      <c r="M54" s="35"/>
      <c r="N54" s="35"/>
      <c r="O54" s="35"/>
      <c r="P54" s="35"/>
      <c r="Q54" s="35"/>
      <c r="R54" s="35"/>
      <c r="S54" s="35"/>
      <c r="T54" s="35"/>
      <c r="U54" s="35"/>
      <c r="V54" s="35"/>
      <c r="W54" s="35"/>
      <c r="X54" s="35"/>
      <c r="Y54" s="35"/>
      <c r="Z54" s="35"/>
      <c r="AA54" s="35"/>
    </row>
    <row r="55" spans="7:27" x14ac:dyDescent="0.2">
      <c r="G55" s="35"/>
      <c r="H55" s="35"/>
      <c r="I55" s="35"/>
      <c r="J55" s="35"/>
      <c r="K55" s="35"/>
      <c r="L55" s="35"/>
      <c r="M55" s="35"/>
      <c r="N55" s="35"/>
      <c r="O55" s="35"/>
      <c r="P55" s="35"/>
      <c r="Q55" s="35"/>
      <c r="R55" s="35"/>
      <c r="S55" s="35"/>
      <c r="T55" s="35"/>
      <c r="U55" s="35"/>
      <c r="V55" s="35"/>
      <c r="W55" s="35"/>
      <c r="X55" s="35"/>
      <c r="Y55" s="35"/>
      <c r="Z55" s="35"/>
      <c r="AA55" s="35"/>
    </row>
    <row r="56" spans="7:27" x14ac:dyDescent="0.2">
      <c r="G56" s="35"/>
      <c r="H56" s="35"/>
      <c r="I56" s="35"/>
      <c r="J56" s="35"/>
      <c r="K56" s="35"/>
      <c r="L56" s="35"/>
      <c r="M56" s="35"/>
      <c r="N56" s="35"/>
      <c r="O56" s="35"/>
      <c r="P56" s="35"/>
      <c r="Q56" s="35"/>
      <c r="R56" s="35"/>
      <c r="S56" s="35"/>
      <c r="T56" s="35"/>
      <c r="U56" s="35"/>
      <c r="V56" s="35"/>
      <c r="W56" s="35"/>
      <c r="X56" s="35"/>
      <c r="Y56" s="35"/>
      <c r="Z56" s="35"/>
      <c r="AA56" s="35"/>
    </row>
    <row r="57" spans="7:27" x14ac:dyDescent="0.2">
      <c r="G57" s="35"/>
      <c r="H57" s="35"/>
      <c r="I57" s="35"/>
      <c r="J57" s="35"/>
      <c r="K57" s="35"/>
      <c r="L57" s="35"/>
      <c r="M57" s="35"/>
      <c r="N57" s="35"/>
      <c r="O57" s="35"/>
      <c r="P57" s="35"/>
      <c r="Q57" s="35"/>
      <c r="R57" s="35"/>
      <c r="S57" s="35"/>
      <c r="T57" s="35"/>
      <c r="U57" s="35"/>
      <c r="V57" s="35"/>
      <c r="W57" s="35"/>
      <c r="X57" s="35"/>
      <c r="Y57" s="35"/>
      <c r="Z57" s="35"/>
      <c r="AA57" s="35"/>
    </row>
    <row r="58" spans="7:27" x14ac:dyDescent="0.2">
      <c r="G58" s="35"/>
      <c r="H58" s="35"/>
      <c r="I58" s="35"/>
      <c r="J58" s="35"/>
      <c r="K58" s="35"/>
      <c r="L58" s="35"/>
      <c r="M58" s="35"/>
      <c r="N58" s="35"/>
      <c r="O58" s="35"/>
      <c r="P58" s="35"/>
      <c r="Q58" s="35"/>
      <c r="R58" s="35"/>
      <c r="S58" s="35"/>
      <c r="T58" s="35"/>
      <c r="U58" s="35"/>
      <c r="V58" s="35"/>
      <c r="W58" s="35"/>
      <c r="X58" s="35"/>
      <c r="Y58" s="35"/>
      <c r="Z58" s="35"/>
      <c r="AA58" s="35"/>
    </row>
    <row r="59" spans="7:27" x14ac:dyDescent="0.2">
      <c r="G59" s="35"/>
      <c r="H59" s="35"/>
      <c r="I59" s="35"/>
      <c r="J59" s="35"/>
      <c r="K59" s="35"/>
      <c r="L59" s="35"/>
      <c r="M59" s="35"/>
      <c r="N59" s="35"/>
      <c r="O59" s="35"/>
      <c r="P59" s="35"/>
      <c r="Q59" s="35"/>
      <c r="R59" s="35"/>
      <c r="S59" s="35"/>
      <c r="T59" s="35"/>
      <c r="U59" s="35"/>
      <c r="V59" s="35"/>
      <c r="W59" s="35"/>
      <c r="X59" s="35"/>
      <c r="Y59" s="35"/>
      <c r="Z59" s="35"/>
      <c r="AA59" s="35"/>
    </row>
    <row r="60" spans="7:27" x14ac:dyDescent="0.2">
      <c r="G60" s="35"/>
      <c r="H60" s="35"/>
      <c r="I60" s="35"/>
      <c r="J60" s="35"/>
      <c r="K60" s="35"/>
      <c r="L60" s="35"/>
      <c r="M60" s="35"/>
      <c r="N60" s="35"/>
      <c r="O60" s="35"/>
      <c r="P60" s="35"/>
      <c r="Q60" s="35"/>
      <c r="R60" s="35"/>
      <c r="S60" s="35"/>
      <c r="T60" s="35"/>
      <c r="U60" s="35"/>
      <c r="V60" s="35"/>
      <c r="W60" s="35"/>
      <c r="X60" s="35"/>
      <c r="Y60" s="35"/>
      <c r="Z60" s="35"/>
      <c r="AA60" s="35"/>
    </row>
    <row r="61" spans="7:27" x14ac:dyDescent="0.2">
      <c r="G61" s="35"/>
      <c r="H61" s="35"/>
      <c r="I61" s="35"/>
      <c r="J61" s="35"/>
      <c r="K61" s="35"/>
      <c r="L61" s="35"/>
      <c r="M61" s="35"/>
      <c r="N61" s="35"/>
      <c r="O61" s="35"/>
      <c r="P61" s="35"/>
      <c r="Q61" s="35"/>
      <c r="R61" s="35"/>
      <c r="S61" s="35"/>
      <c r="T61" s="35"/>
      <c r="U61" s="35"/>
      <c r="V61" s="35"/>
      <c r="W61" s="35"/>
      <c r="X61" s="35"/>
      <c r="Y61" s="35"/>
      <c r="Z61" s="35"/>
      <c r="AA61" s="35"/>
    </row>
    <row r="62" spans="7:27" x14ac:dyDescent="0.2">
      <c r="G62" s="35"/>
      <c r="H62" s="35"/>
      <c r="I62" s="35"/>
      <c r="J62" s="35"/>
      <c r="K62" s="35"/>
      <c r="L62" s="35"/>
      <c r="M62" s="35"/>
      <c r="N62" s="35"/>
      <c r="O62" s="35"/>
      <c r="P62" s="35"/>
      <c r="Q62" s="35"/>
      <c r="R62" s="35"/>
      <c r="S62" s="35"/>
      <c r="T62" s="35"/>
      <c r="U62" s="35"/>
      <c r="V62" s="35"/>
      <c r="W62" s="35"/>
      <c r="X62" s="35"/>
      <c r="Y62" s="35"/>
      <c r="Z62" s="35"/>
      <c r="AA62" s="35"/>
    </row>
    <row r="63" spans="7:27" x14ac:dyDescent="0.2">
      <c r="G63" s="1"/>
      <c r="H63" s="1"/>
      <c r="I63" s="1"/>
      <c r="J63" s="1"/>
      <c r="AA63" s="1"/>
    </row>
    <row r="64" spans="7:27" x14ac:dyDescent="0.2">
      <c r="G64" s="1"/>
      <c r="H64" s="1"/>
      <c r="I64" s="1"/>
      <c r="J64" s="1"/>
      <c r="AA64" s="1"/>
    </row>
    <row r="65" spans="7:27" x14ac:dyDescent="0.2">
      <c r="G65" s="1"/>
      <c r="H65" s="1"/>
      <c r="I65" s="1"/>
      <c r="J65" s="1"/>
      <c r="AA65" s="1"/>
    </row>
    <row r="66" spans="7:27" x14ac:dyDescent="0.2">
      <c r="G66" s="1"/>
      <c r="H66" s="1"/>
      <c r="I66" s="1"/>
      <c r="J66" s="1"/>
      <c r="AA66" s="1"/>
    </row>
    <row r="67" spans="7:27" x14ac:dyDescent="0.2">
      <c r="G67" s="1"/>
      <c r="H67" s="1"/>
      <c r="I67" s="1"/>
      <c r="J67" s="1"/>
      <c r="AA67" s="1"/>
    </row>
    <row r="68" spans="7:27" x14ac:dyDescent="0.2">
      <c r="G68" s="1"/>
      <c r="H68" s="1"/>
      <c r="I68" s="1"/>
      <c r="J68" s="1"/>
      <c r="AA68" s="1"/>
    </row>
    <row r="69" spans="7:27" x14ac:dyDescent="0.2">
      <c r="G69" s="1"/>
      <c r="H69" s="1"/>
      <c r="I69" s="1"/>
      <c r="J69" s="1"/>
      <c r="AA69" s="1"/>
    </row>
    <row r="70" spans="7:27" x14ac:dyDescent="0.2">
      <c r="G70" s="1"/>
      <c r="H70" s="1"/>
      <c r="I70" s="1"/>
      <c r="J70" s="1"/>
      <c r="AA70" s="1"/>
    </row>
    <row r="71" spans="7:27" x14ac:dyDescent="0.2">
      <c r="G71" s="1"/>
      <c r="H71" s="1"/>
      <c r="I71" s="1"/>
      <c r="J71" s="1"/>
      <c r="AA71" s="1"/>
    </row>
    <row r="72" spans="7:27" x14ac:dyDescent="0.2">
      <c r="G72" s="1"/>
      <c r="H72" s="1"/>
      <c r="I72" s="1"/>
      <c r="J72" s="1"/>
      <c r="AA72" s="1"/>
    </row>
    <row r="73" spans="7:27" x14ac:dyDescent="0.2">
      <c r="G73" s="1"/>
      <c r="H73" s="1"/>
      <c r="I73" s="1"/>
      <c r="J73" s="1"/>
      <c r="AA73" s="1"/>
    </row>
    <row r="74" spans="7:27" x14ac:dyDescent="0.2">
      <c r="G74" s="1"/>
      <c r="H74" s="1"/>
      <c r="I74" s="1"/>
      <c r="J74" s="1"/>
      <c r="AA74" s="1"/>
    </row>
    <row r="75" spans="7:27" x14ac:dyDescent="0.2">
      <c r="G75" s="1"/>
      <c r="H75" s="1"/>
      <c r="I75" s="1"/>
      <c r="J75" s="1"/>
      <c r="AA75" s="1"/>
    </row>
    <row r="76" spans="7:27" x14ac:dyDescent="0.2">
      <c r="G76" s="1"/>
      <c r="H76" s="1"/>
      <c r="I76" s="1"/>
      <c r="J76" s="1"/>
      <c r="AA76" s="1"/>
    </row>
    <row r="77" spans="7:27" x14ac:dyDescent="0.2">
      <c r="G77" s="1"/>
      <c r="H77" s="1"/>
      <c r="I77" s="1"/>
      <c r="J77" s="1"/>
      <c r="AA77" s="1"/>
    </row>
    <row r="78" spans="7:27" x14ac:dyDescent="0.2">
      <c r="G78" s="1"/>
      <c r="H78" s="1"/>
      <c r="I78" s="1"/>
      <c r="J78" s="1"/>
      <c r="AA78" s="1"/>
    </row>
    <row r="79" spans="7:27" x14ac:dyDescent="0.2">
      <c r="G79" s="1"/>
      <c r="H79" s="1"/>
      <c r="I79" s="1"/>
      <c r="J79" s="1"/>
      <c r="AA79" s="1"/>
    </row>
  </sheetData>
  <mergeCells count="242">
    <mergeCell ref="L40:N40"/>
    <mergeCell ref="T40:V40"/>
    <mergeCell ref="L37:N37"/>
    <mergeCell ref="T37:V37"/>
    <mergeCell ref="L38:N38"/>
    <mergeCell ref="T38:V38"/>
    <mergeCell ref="L39:N39"/>
    <mergeCell ref="T39:V39"/>
    <mergeCell ref="V31:V32"/>
    <mergeCell ref="B33:G33"/>
    <mergeCell ref="B34:G34"/>
    <mergeCell ref="B35:G35"/>
    <mergeCell ref="P31:P32"/>
    <mergeCell ref="Q31:Q32"/>
    <mergeCell ref="R31:R32"/>
    <mergeCell ref="S31:S32"/>
    <mergeCell ref="T31:T32"/>
    <mergeCell ref="U31:U32"/>
    <mergeCell ref="J31:J32"/>
    <mergeCell ref="K31:K32"/>
    <mergeCell ref="L31:L32"/>
    <mergeCell ref="M31:M32"/>
    <mergeCell ref="N31:N32"/>
    <mergeCell ref="O31:O32"/>
    <mergeCell ref="X29:X30"/>
    <mergeCell ref="B31:B32"/>
    <mergeCell ref="D31:D32"/>
    <mergeCell ref="C31:C32"/>
    <mergeCell ref="E31:F32"/>
    <mergeCell ref="G31:G32"/>
    <mergeCell ref="H31:H32"/>
    <mergeCell ref="I31:I32"/>
    <mergeCell ref="P29:P30"/>
    <mergeCell ref="Q29:Q30"/>
    <mergeCell ref="R29:R30"/>
    <mergeCell ref="S29:S30"/>
    <mergeCell ref="T29:T30"/>
    <mergeCell ref="U29:U30"/>
    <mergeCell ref="J29:J30"/>
    <mergeCell ref="K29:K30"/>
    <mergeCell ref="L29:L30"/>
    <mergeCell ref="M29:M30"/>
    <mergeCell ref="N29:N30"/>
    <mergeCell ref="O29:O30"/>
    <mergeCell ref="D29:D30"/>
    <mergeCell ref="C29:C30"/>
    <mergeCell ref="W31:W32"/>
    <mergeCell ref="X31:X32"/>
    <mergeCell ref="E29:F30"/>
    <mergeCell ref="G29:G30"/>
    <mergeCell ref="H29:H30"/>
    <mergeCell ref="I29:I30"/>
    <mergeCell ref="S27:S28"/>
    <mergeCell ref="T27:T28"/>
    <mergeCell ref="U27:U28"/>
    <mergeCell ref="V27:V28"/>
    <mergeCell ref="W27:W28"/>
    <mergeCell ref="V29:V30"/>
    <mergeCell ref="W29:W30"/>
    <mergeCell ref="X27:X28"/>
    <mergeCell ref="M27:M28"/>
    <mergeCell ref="N27:N28"/>
    <mergeCell ref="O27:O28"/>
    <mergeCell ref="P27:P28"/>
    <mergeCell ref="Q27:Q28"/>
    <mergeCell ref="R27:R28"/>
    <mergeCell ref="X25:X26"/>
    <mergeCell ref="D27:D28"/>
    <mergeCell ref="S25:S26"/>
    <mergeCell ref="T25:T26"/>
    <mergeCell ref="U25:U26"/>
    <mergeCell ref="V25:V26"/>
    <mergeCell ref="W25:W26"/>
    <mergeCell ref="C27:C28"/>
    <mergeCell ref="E27:F28"/>
    <mergeCell ref="G27:G28"/>
    <mergeCell ref="H27:H28"/>
    <mergeCell ref="I27:I28"/>
    <mergeCell ref="J27:J28"/>
    <mergeCell ref="K27:K28"/>
    <mergeCell ref="L27:L28"/>
    <mergeCell ref="R25:R26"/>
    <mergeCell ref="L25:L26"/>
    <mergeCell ref="W23:W24"/>
    <mergeCell ref="X23:X24"/>
    <mergeCell ref="D25:D26"/>
    <mergeCell ref="C25:C26"/>
    <mergeCell ref="E25:F26"/>
    <mergeCell ref="G25:G26"/>
    <mergeCell ref="H25:H26"/>
    <mergeCell ref="I25:I26"/>
    <mergeCell ref="J25:J26"/>
    <mergeCell ref="K25:K26"/>
    <mergeCell ref="Q23:Q24"/>
    <mergeCell ref="R23:R24"/>
    <mergeCell ref="S23:S24"/>
    <mergeCell ref="T23:T24"/>
    <mergeCell ref="U23:U24"/>
    <mergeCell ref="V23:V24"/>
    <mergeCell ref="K23:K24"/>
    <mergeCell ref="L23:L24"/>
    <mergeCell ref="M23:M24"/>
    <mergeCell ref="K21:K22"/>
    <mergeCell ref="L21:L22"/>
    <mergeCell ref="M21:M22"/>
    <mergeCell ref="N21:N22"/>
    <mergeCell ref="M25:M26"/>
    <mergeCell ref="N25:N26"/>
    <mergeCell ref="O25:O26"/>
    <mergeCell ref="P25:P26"/>
    <mergeCell ref="Q25:Q26"/>
    <mergeCell ref="D21:D22"/>
    <mergeCell ref="C21:C22"/>
    <mergeCell ref="E21:F22"/>
    <mergeCell ref="G21:G22"/>
    <mergeCell ref="H21:H22"/>
    <mergeCell ref="I21:I22"/>
    <mergeCell ref="S19:S20"/>
    <mergeCell ref="T19:T20"/>
    <mergeCell ref="N23:N24"/>
    <mergeCell ref="O23:O24"/>
    <mergeCell ref="P23:P24"/>
    <mergeCell ref="D23:D24"/>
    <mergeCell ref="C23:C24"/>
    <mergeCell ref="E23:F24"/>
    <mergeCell ref="G23:G24"/>
    <mergeCell ref="H23:H24"/>
    <mergeCell ref="I23:I24"/>
    <mergeCell ref="J23:J24"/>
    <mergeCell ref="P21:P22"/>
    <mergeCell ref="Q21:Q22"/>
    <mergeCell ref="R21:R22"/>
    <mergeCell ref="S21:S22"/>
    <mergeCell ref="T21:T22"/>
    <mergeCell ref="J21:J22"/>
    <mergeCell ref="W19:W20"/>
    <mergeCell ref="X19:X20"/>
    <mergeCell ref="M19:M20"/>
    <mergeCell ref="N19:N20"/>
    <mergeCell ref="O19:O20"/>
    <mergeCell ref="P19:P20"/>
    <mergeCell ref="Q19:Q20"/>
    <mergeCell ref="R19:R20"/>
    <mergeCell ref="O21:O22"/>
    <mergeCell ref="V21:V22"/>
    <mergeCell ref="W21:W22"/>
    <mergeCell ref="X21:X22"/>
    <mergeCell ref="U21:U22"/>
    <mergeCell ref="X17:X18"/>
    <mergeCell ref="D19:D20"/>
    <mergeCell ref="C19:C20"/>
    <mergeCell ref="E19:F20"/>
    <mergeCell ref="G19:G20"/>
    <mergeCell ref="H19:H20"/>
    <mergeCell ref="I19:I20"/>
    <mergeCell ref="J19:J20"/>
    <mergeCell ref="K19:K20"/>
    <mergeCell ref="L19:L20"/>
    <mergeCell ref="R17:R18"/>
    <mergeCell ref="S17:S18"/>
    <mergeCell ref="T17:T18"/>
    <mergeCell ref="U17:U18"/>
    <mergeCell ref="V17:V18"/>
    <mergeCell ref="W17:W18"/>
    <mergeCell ref="L17:L18"/>
    <mergeCell ref="M17:M18"/>
    <mergeCell ref="N17:N18"/>
    <mergeCell ref="O17:O18"/>
    <mergeCell ref="P17:P18"/>
    <mergeCell ref="Q17:Q18"/>
    <mergeCell ref="U19:U20"/>
    <mergeCell ref="V19:V20"/>
    <mergeCell ref="S15:S16"/>
    <mergeCell ref="T15:T16"/>
    <mergeCell ref="U15:U16"/>
    <mergeCell ref="V15:V16"/>
    <mergeCell ref="K15:K16"/>
    <mergeCell ref="L15:L16"/>
    <mergeCell ref="M15:M16"/>
    <mergeCell ref="N15:N16"/>
    <mergeCell ref="O15:O16"/>
    <mergeCell ref="P15:P16"/>
    <mergeCell ref="C17:C18"/>
    <mergeCell ref="E17:F18"/>
    <mergeCell ref="G17:G18"/>
    <mergeCell ref="H17:H18"/>
    <mergeCell ref="I17:I18"/>
    <mergeCell ref="J17:J18"/>
    <mergeCell ref="K17:K18"/>
    <mergeCell ref="Q15:Q16"/>
    <mergeCell ref="R15:R16"/>
    <mergeCell ref="X13:X14"/>
    <mergeCell ref="B15:B30"/>
    <mergeCell ref="D15:D16"/>
    <mergeCell ref="C15:C16"/>
    <mergeCell ref="E15:F16"/>
    <mergeCell ref="G15:G16"/>
    <mergeCell ref="H15:H16"/>
    <mergeCell ref="I15:I16"/>
    <mergeCell ref="J15:J16"/>
    <mergeCell ref="Q13:Q14"/>
    <mergeCell ref="R13:R14"/>
    <mergeCell ref="S13:S14"/>
    <mergeCell ref="T13:T14"/>
    <mergeCell ref="U13:U14"/>
    <mergeCell ref="V13:V14"/>
    <mergeCell ref="K13:K14"/>
    <mergeCell ref="L13:L14"/>
    <mergeCell ref="M13:M14"/>
    <mergeCell ref="N13:N14"/>
    <mergeCell ref="O13:O14"/>
    <mergeCell ref="P13:P14"/>
    <mergeCell ref="W15:W16"/>
    <mergeCell ref="X15:X16"/>
    <mergeCell ref="D17:D18"/>
    <mergeCell ref="B13:B14"/>
    <mergeCell ref="D13:D14"/>
    <mergeCell ref="C13:C14"/>
    <mergeCell ref="E13:F14"/>
    <mergeCell ref="G13:G14"/>
    <mergeCell ref="H13:H14"/>
    <mergeCell ref="I13:I14"/>
    <mergeCell ref="J13:J14"/>
    <mergeCell ref="W13:W14"/>
    <mergeCell ref="I2:P6"/>
    <mergeCell ref="B9:B12"/>
    <mergeCell ref="E9:F12"/>
    <mergeCell ref="G9:G12"/>
    <mergeCell ref="H9:O9"/>
    <mergeCell ref="P9:W9"/>
    <mergeCell ref="C10:D11"/>
    <mergeCell ref="X9:X12"/>
    <mergeCell ref="H10:H12"/>
    <mergeCell ref="I10:I12"/>
    <mergeCell ref="J10:J12"/>
    <mergeCell ref="K10:K12"/>
    <mergeCell ref="L10:L12"/>
    <mergeCell ref="M10:M12"/>
    <mergeCell ref="N10:N12"/>
    <mergeCell ref="O10:O12"/>
    <mergeCell ref="W10:W12"/>
    <mergeCell ref="P11:V11"/>
  </mergeCells>
  <phoneticPr fontId="3"/>
  <conditionalFormatting sqref="C13:C14">
    <cfRule type="containsBlanks" dxfId="6" priority="24" stopIfTrue="1">
      <formula>LEN(TRIM(C13))=0</formula>
    </cfRule>
  </conditionalFormatting>
  <conditionalFormatting sqref="C13:C32">
    <cfRule type="containsText" dxfId="5" priority="22" stopIfTrue="1" operator="containsText" text="ランニング">
      <formula>NOT(ISERROR(SEARCH("ランニング",C13)))</formula>
    </cfRule>
    <cfRule type="containsText" dxfId="4" priority="23" stopIfTrue="1" operator="containsText" text="イニシャル">
      <formula>NOT(ISERROR(SEARCH("イニシャル",C13)))</formula>
    </cfRule>
  </conditionalFormatting>
  <conditionalFormatting sqref="D13:D32">
    <cfRule type="containsText" dxfId="3" priority="1" stopIfTrue="1" operator="containsText" text="変更">
      <formula>NOT(ISERROR(SEARCH("変更",D13)))</formula>
    </cfRule>
  </conditionalFormatting>
  <conditionalFormatting sqref="D21 D23 D25 D27">
    <cfRule type="containsText" dxfId="2" priority="18" stopIfTrue="1" operator="containsText" text="デフォルト">
      <formula>NOT(ISERROR(SEARCH("デフォルト",D21)))</formula>
    </cfRule>
  </conditionalFormatting>
  <conditionalFormatting sqref="D29">
    <cfRule type="containsText" dxfId="1" priority="2" stopIfTrue="1" operator="containsText" text="デフォルト">
      <formula>NOT(ISERROR(SEARCH("デフォルト",D29)))</formula>
    </cfRule>
  </conditionalFormatting>
  <conditionalFormatting sqref="D31">
    <cfRule type="containsText" dxfId="0" priority="4" stopIfTrue="1" operator="containsText" text="デフォルト">
      <formula>NOT(ISERROR(SEARCH("デフォルト",D31)))</formula>
    </cfRule>
  </conditionalFormatting>
  <dataValidations count="1">
    <dataValidation type="list" allowBlank="1" showInputMessage="1" showErrorMessage="1" sqref="C13:C32 IZ13:IZ32 SV13:SV32 ACR13:ACR32 AMN13:AMN32 AWJ13:AWJ32 BGF13:BGF32 BQB13:BQB32 BZX13:BZX32 CJT13:CJT32 CTP13:CTP32 DDL13:DDL32 DNH13:DNH32 DXD13:DXD32 EGZ13:EGZ32 EQV13:EQV32 FAR13:FAR32 FKN13:FKN32 FUJ13:FUJ32 GEF13:GEF32 GOB13:GOB32 GXX13:GXX32 HHT13:HHT32 HRP13:HRP32 IBL13:IBL32 ILH13:ILH32 IVD13:IVD32 JEZ13:JEZ32 JOV13:JOV32 JYR13:JYR32 KIN13:KIN32 KSJ13:KSJ32 LCF13:LCF32 LMB13:LMB32 LVX13:LVX32 MFT13:MFT32 MPP13:MPP32 MZL13:MZL32 NJH13:NJH32 NTD13:NTD32 OCZ13:OCZ32 OMV13:OMV32 OWR13:OWR32 PGN13:PGN32 PQJ13:PQJ32 QAF13:QAF32 QKB13:QKB32 QTX13:QTX32 RDT13:RDT32 RNP13:RNP32 RXL13:RXL32 SHH13:SHH32 SRD13:SRD32 TAZ13:TAZ32 TKV13:TKV32 TUR13:TUR32 UEN13:UEN32 UOJ13:UOJ32 UYF13:UYF32 VIB13:VIB32 VRX13:VRX32 WBT13:WBT32 WLP13:WLP32 WVL13:WVL32 D65549:D65568 IZ65549:IZ65568 SV65549:SV65568 ACR65549:ACR65568 AMN65549:AMN65568 AWJ65549:AWJ65568 BGF65549:BGF65568 BQB65549:BQB65568 BZX65549:BZX65568 CJT65549:CJT65568 CTP65549:CTP65568 DDL65549:DDL65568 DNH65549:DNH65568 DXD65549:DXD65568 EGZ65549:EGZ65568 EQV65549:EQV65568 FAR65549:FAR65568 FKN65549:FKN65568 FUJ65549:FUJ65568 GEF65549:GEF65568 GOB65549:GOB65568 GXX65549:GXX65568 HHT65549:HHT65568 HRP65549:HRP65568 IBL65549:IBL65568 ILH65549:ILH65568 IVD65549:IVD65568 JEZ65549:JEZ65568 JOV65549:JOV65568 JYR65549:JYR65568 KIN65549:KIN65568 KSJ65549:KSJ65568 LCF65549:LCF65568 LMB65549:LMB65568 LVX65549:LVX65568 MFT65549:MFT65568 MPP65549:MPP65568 MZL65549:MZL65568 NJH65549:NJH65568 NTD65549:NTD65568 OCZ65549:OCZ65568 OMV65549:OMV65568 OWR65549:OWR65568 PGN65549:PGN65568 PQJ65549:PQJ65568 QAF65549:QAF65568 QKB65549:QKB65568 QTX65549:QTX65568 RDT65549:RDT65568 RNP65549:RNP65568 RXL65549:RXL65568 SHH65549:SHH65568 SRD65549:SRD65568 TAZ65549:TAZ65568 TKV65549:TKV65568 TUR65549:TUR65568 UEN65549:UEN65568 UOJ65549:UOJ65568 UYF65549:UYF65568 VIB65549:VIB65568 VRX65549:VRX65568 WBT65549:WBT65568 WLP65549:WLP65568 WVL65549:WVL65568 D131085:D131104 IZ131085:IZ131104 SV131085:SV131104 ACR131085:ACR131104 AMN131085:AMN131104 AWJ131085:AWJ131104 BGF131085:BGF131104 BQB131085:BQB131104 BZX131085:BZX131104 CJT131085:CJT131104 CTP131085:CTP131104 DDL131085:DDL131104 DNH131085:DNH131104 DXD131085:DXD131104 EGZ131085:EGZ131104 EQV131085:EQV131104 FAR131085:FAR131104 FKN131085:FKN131104 FUJ131085:FUJ131104 GEF131085:GEF131104 GOB131085:GOB131104 GXX131085:GXX131104 HHT131085:HHT131104 HRP131085:HRP131104 IBL131085:IBL131104 ILH131085:ILH131104 IVD131085:IVD131104 JEZ131085:JEZ131104 JOV131085:JOV131104 JYR131085:JYR131104 KIN131085:KIN131104 KSJ131085:KSJ131104 LCF131085:LCF131104 LMB131085:LMB131104 LVX131085:LVX131104 MFT131085:MFT131104 MPP131085:MPP131104 MZL131085:MZL131104 NJH131085:NJH131104 NTD131085:NTD131104 OCZ131085:OCZ131104 OMV131085:OMV131104 OWR131085:OWR131104 PGN131085:PGN131104 PQJ131085:PQJ131104 QAF131085:QAF131104 QKB131085:QKB131104 QTX131085:QTX131104 RDT131085:RDT131104 RNP131085:RNP131104 RXL131085:RXL131104 SHH131085:SHH131104 SRD131085:SRD131104 TAZ131085:TAZ131104 TKV131085:TKV131104 TUR131085:TUR131104 UEN131085:UEN131104 UOJ131085:UOJ131104 UYF131085:UYF131104 VIB131085:VIB131104 VRX131085:VRX131104 WBT131085:WBT131104 WLP131085:WLP131104 WVL131085:WVL131104 D196621:D196640 IZ196621:IZ196640 SV196621:SV196640 ACR196621:ACR196640 AMN196621:AMN196640 AWJ196621:AWJ196640 BGF196621:BGF196640 BQB196621:BQB196640 BZX196621:BZX196640 CJT196621:CJT196640 CTP196621:CTP196640 DDL196621:DDL196640 DNH196621:DNH196640 DXD196621:DXD196640 EGZ196621:EGZ196640 EQV196621:EQV196640 FAR196621:FAR196640 FKN196621:FKN196640 FUJ196621:FUJ196640 GEF196621:GEF196640 GOB196621:GOB196640 GXX196621:GXX196640 HHT196621:HHT196640 HRP196621:HRP196640 IBL196621:IBL196640 ILH196621:ILH196640 IVD196621:IVD196640 JEZ196621:JEZ196640 JOV196621:JOV196640 JYR196621:JYR196640 KIN196621:KIN196640 KSJ196621:KSJ196640 LCF196621:LCF196640 LMB196621:LMB196640 LVX196621:LVX196640 MFT196621:MFT196640 MPP196621:MPP196640 MZL196621:MZL196640 NJH196621:NJH196640 NTD196621:NTD196640 OCZ196621:OCZ196640 OMV196621:OMV196640 OWR196621:OWR196640 PGN196621:PGN196640 PQJ196621:PQJ196640 QAF196621:QAF196640 QKB196621:QKB196640 QTX196621:QTX196640 RDT196621:RDT196640 RNP196621:RNP196640 RXL196621:RXL196640 SHH196621:SHH196640 SRD196621:SRD196640 TAZ196621:TAZ196640 TKV196621:TKV196640 TUR196621:TUR196640 UEN196621:UEN196640 UOJ196621:UOJ196640 UYF196621:UYF196640 VIB196621:VIB196640 VRX196621:VRX196640 WBT196621:WBT196640 WLP196621:WLP196640 WVL196621:WVL196640 D262157:D262176 IZ262157:IZ262176 SV262157:SV262176 ACR262157:ACR262176 AMN262157:AMN262176 AWJ262157:AWJ262176 BGF262157:BGF262176 BQB262157:BQB262176 BZX262157:BZX262176 CJT262157:CJT262176 CTP262157:CTP262176 DDL262157:DDL262176 DNH262157:DNH262176 DXD262157:DXD262176 EGZ262157:EGZ262176 EQV262157:EQV262176 FAR262157:FAR262176 FKN262157:FKN262176 FUJ262157:FUJ262176 GEF262157:GEF262176 GOB262157:GOB262176 GXX262157:GXX262176 HHT262157:HHT262176 HRP262157:HRP262176 IBL262157:IBL262176 ILH262157:ILH262176 IVD262157:IVD262176 JEZ262157:JEZ262176 JOV262157:JOV262176 JYR262157:JYR262176 KIN262157:KIN262176 KSJ262157:KSJ262176 LCF262157:LCF262176 LMB262157:LMB262176 LVX262157:LVX262176 MFT262157:MFT262176 MPP262157:MPP262176 MZL262157:MZL262176 NJH262157:NJH262176 NTD262157:NTD262176 OCZ262157:OCZ262176 OMV262157:OMV262176 OWR262157:OWR262176 PGN262157:PGN262176 PQJ262157:PQJ262176 QAF262157:QAF262176 QKB262157:QKB262176 QTX262157:QTX262176 RDT262157:RDT262176 RNP262157:RNP262176 RXL262157:RXL262176 SHH262157:SHH262176 SRD262157:SRD262176 TAZ262157:TAZ262176 TKV262157:TKV262176 TUR262157:TUR262176 UEN262157:UEN262176 UOJ262157:UOJ262176 UYF262157:UYF262176 VIB262157:VIB262176 VRX262157:VRX262176 WBT262157:WBT262176 WLP262157:WLP262176 WVL262157:WVL262176 D327693:D327712 IZ327693:IZ327712 SV327693:SV327712 ACR327693:ACR327712 AMN327693:AMN327712 AWJ327693:AWJ327712 BGF327693:BGF327712 BQB327693:BQB327712 BZX327693:BZX327712 CJT327693:CJT327712 CTP327693:CTP327712 DDL327693:DDL327712 DNH327693:DNH327712 DXD327693:DXD327712 EGZ327693:EGZ327712 EQV327693:EQV327712 FAR327693:FAR327712 FKN327693:FKN327712 FUJ327693:FUJ327712 GEF327693:GEF327712 GOB327693:GOB327712 GXX327693:GXX327712 HHT327693:HHT327712 HRP327693:HRP327712 IBL327693:IBL327712 ILH327693:ILH327712 IVD327693:IVD327712 JEZ327693:JEZ327712 JOV327693:JOV327712 JYR327693:JYR327712 KIN327693:KIN327712 KSJ327693:KSJ327712 LCF327693:LCF327712 LMB327693:LMB327712 LVX327693:LVX327712 MFT327693:MFT327712 MPP327693:MPP327712 MZL327693:MZL327712 NJH327693:NJH327712 NTD327693:NTD327712 OCZ327693:OCZ327712 OMV327693:OMV327712 OWR327693:OWR327712 PGN327693:PGN327712 PQJ327693:PQJ327712 QAF327693:QAF327712 QKB327693:QKB327712 QTX327693:QTX327712 RDT327693:RDT327712 RNP327693:RNP327712 RXL327693:RXL327712 SHH327693:SHH327712 SRD327693:SRD327712 TAZ327693:TAZ327712 TKV327693:TKV327712 TUR327693:TUR327712 UEN327693:UEN327712 UOJ327693:UOJ327712 UYF327693:UYF327712 VIB327693:VIB327712 VRX327693:VRX327712 WBT327693:WBT327712 WLP327693:WLP327712 WVL327693:WVL327712 D393229:D393248 IZ393229:IZ393248 SV393229:SV393248 ACR393229:ACR393248 AMN393229:AMN393248 AWJ393229:AWJ393248 BGF393229:BGF393248 BQB393229:BQB393248 BZX393229:BZX393248 CJT393229:CJT393248 CTP393229:CTP393248 DDL393229:DDL393248 DNH393229:DNH393248 DXD393229:DXD393248 EGZ393229:EGZ393248 EQV393229:EQV393248 FAR393229:FAR393248 FKN393229:FKN393248 FUJ393229:FUJ393248 GEF393229:GEF393248 GOB393229:GOB393248 GXX393229:GXX393248 HHT393229:HHT393248 HRP393229:HRP393248 IBL393229:IBL393248 ILH393229:ILH393248 IVD393229:IVD393248 JEZ393229:JEZ393248 JOV393229:JOV393248 JYR393229:JYR393248 KIN393229:KIN393248 KSJ393229:KSJ393248 LCF393229:LCF393248 LMB393229:LMB393248 LVX393229:LVX393248 MFT393229:MFT393248 MPP393229:MPP393248 MZL393229:MZL393248 NJH393229:NJH393248 NTD393229:NTD393248 OCZ393229:OCZ393248 OMV393229:OMV393248 OWR393229:OWR393248 PGN393229:PGN393248 PQJ393229:PQJ393248 QAF393229:QAF393248 QKB393229:QKB393248 QTX393229:QTX393248 RDT393229:RDT393248 RNP393229:RNP393248 RXL393229:RXL393248 SHH393229:SHH393248 SRD393229:SRD393248 TAZ393229:TAZ393248 TKV393229:TKV393248 TUR393229:TUR393248 UEN393229:UEN393248 UOJ393229:UOJ393248 UYF393229:UYF393248 VIB393229:VIB393248 VRX393229:VRX393248 WBT393229:WBT393248 WLP393229:WLP393248 WVL393229:WVL393248 D458765:D458784 IZ458765:IZ458784 SV458765:SV458784 ACR458765:ACR458784 AMN458765:AMN458784 AWJ458765:AWJ458784 BGF458765:BGF458784 BQB458765:BQB458784 BZX458765:BZX458784 CJT458765:CJT458784 CTP458765:CTP458784 DDL458765:DDL458784 DNH458765:DNH458784 DXD458765:DXD458784 EGZ458765:EGZ458784 EQV458765:EQV458784 FAR458765:FAR458784 FKN458765:FKN458784 FUJ458765:FUJ458784 GEF458765:GEF458784 GOB458765:GOB458784 GXX458765:GXX458784 HHT458765:HHT458784 HRP458765:HRP458784 IBL458765:IBL458784 ILH458765:ILH458784 IVD458765:IVD458784 JEZ458765:JEZ458784 JOV458765:JOV458784 JYR458765:JYR458784 KIN458765:KIN458784 KSJ458765:KSJ458784 LCF458765:LCF458784 LMB458765:LMB458784 LVX458765:LVX458784 MFT458765:MFT458784 MPP458765:MPP458784 MZL458765:MZL458784 NJH458765:NJH458784 NTD458765:NTD458784 OCZ458765:OCZ458784 OMV458765:OMV458784 OWR458765:OWR458784 PGN458765:PGN458784 PQJ458765:PQJ458784 QAF458765:QAF458784 QKB458765:QKB458784 QTX458765:QTX458784 RDT458765:RDT458784 RNP458765:RNP458784 RXL458765:RXL458784 SHH458765:SHH458784 SRD458765:SRD458784 TAZ458765:TAZ458784 TKV458765:TKV458784 TUR458765:TUR458784 UEN458765:UEN458784 UOJ458765:UOJ458784 UYF458765:UYF458784 VIB458765:VIB458784 VRX458765:VRX458784 WBT458765:WBT458784 WLP458765:WLP458784 WVL458765:WVL458784 D524301:D524320 IZ524301:IZ524320 SV524301:SV524320 ACR524301:ACR524320 AMN524301:AMN524320 AWJ524301:AWJ524320 BGF524301:BGF524320 BQB524301:BQB524320 BZX524301:BZX524320 CJT524301:CJT524320 CTP524301:CTP524320 DDL524301:DDL524320 DNH524301:DNH524320 DXD524301:DXD524320 EGZ524301:EGZ524320 EQV524301:EQV524320 FAR524301:FAR524320 FKN524301:FKN524320 FUJ524301:FUJ524320 GEF524301:GEF524320 GOB524301:GOB524320 GXX524301:GXX524320 HHT524301:HHT524320 HRP524301:HRP524320 IBL524301:IBL524320 ILH524301:ILH524320 IVD524301:IVD524320 JEZ524301:JEZ524320 JOV524301:JOV524320 JYR524301:JYR524320 KIN524301:KIN524320 KSJ524301:KSJ524320 LCF524301:LCF524320 LMB524301:LMB524320 LVX524301:LVX524320 MFT524301:MFT524320 MPP524301:MPP524320 MZL524301:MZL524320 NJH524301:NJH524320 NTD524301:NTD524320 OCZ524301:OCZ524320 OMV524301:OMV524320 OWR524301:OWR524320 PGN524301:PGN524320 PQJ524301:PQJ524320 QAF524301:QAF524320 QKB524301:QKB524320 QTX524301:QTX524320 RDT524301:RDT524320 RNP524301:RNP524320 RXL524301:RXL524320 SHH524301:SHH524320 SRD524301:SRD524320 TAZ524301:TAZ524320 TKV524301:TKV524320 TUR524301:TUR524320 UEN524301:UEN524320 UOJ524301:UOJ524320 UYF524301:UYF524320 VIB524301:VIB524320 VRX524301:VRX524320 WBT524301:WBT524320 WLP524301:WLP524320 WVL524301:WVL524320 D589837:D589856 IZ589837:IZ589856 SV589837:SV589856 ACR589837:ACR589856 AMN589837:AMN589856 AWJ589837:AWJ589856 BGF589837:BGF589856 BQB589837:BQB589856 BZX589837:BZX589856 CJT589837:CJT589856 CTP589837:CTP589856 DDL589837:DDL589856 DNH589837:DNH589856 DXD589837:DXD589856 EGZ589837:EGZ589856 EQV589837:EQV589856 FAR589837:FAR589856 FKN589837:FKN589856 FUJ589837:FUJ589856 GEF589837:GEF589856 GOB589837:GOB589856 GXX589837:GXX589856 HHT589837:HHT589856 HRP589837:HRP589856 IBL589837:IBL589856 ILH589837:ILH589856 IVD589837:IVD589856 JEZ589837:JEZ589856 JOV589837:JOV589856 JYR589837:JYR589856 KIN589837:KIN589856 KSJ589837:KSJ589856 LCF589837:LCF589856 LMB589837:LMB589856 LVX589837:LVX589856 MFT589837:MFT589856 MPP589837:MPP589856 MZL589837:MZL589856 NJH589837:NJH589856 NTD589837:NTD589856 OCZ589837:OCZ589856 OMV589837:OMV589856 OWR589837:OWR589856 PGN589837:PGN589856 PQJ589837:PQJ589856 QAF589837:QAF589856 QKB589837:QKB589856 QTX589837:QTX589856 RDT589837:RDT589856 RNP589837:RNP589856 RXL589837:RXL589856 SHH589837:SHH589856 SRD589837:SRD589856 TAZ589837:TAZ589856 TKV589837:TKV589856 TUR589837:TUR589856 UEN589837:UEN589856 UOJ589837:UOJ589856 UYF589837:UYF589856 VIB589837:VIB589856 VRX589837:VRX589856 WBT589837:WBT589856 WLP589837:WLP589856 WVL589837:WVL589856 D655373:D655392 IZ655373:IZ655392 SV655373:SV655392 ACR655373:ACR655392 AMN655373:AMN655392 AWJ655373:AWJ655392 BGF655373:BGF655392 BQB655373:BQB655392 BZX655373:BZX655392 CJT655373:CJT655392 CTP655373:CTP655392 DDL655373:DDL655392 DNH655373:DNH655392 DXD655373:DXD655392 EGZ655373:EGZ655392 EQV655373:EQV655392 FAR655373:FAR655392 FKN655373:FKN655392 FUJ655373:FUJ655392 GEF655373:GEF655392 GOB655373:GOB655392 GXX655373:GXX655392 HHT655373:HHT655392 HRP655373:HRP655392 IBL655373:IBL655392 ILH655373:ILH655392 IVD655373:IVD655392 JEZ655373:JEZ655392 JOV655373:JOV655392 JYR655373:JYR655392 KIN655373:KIN655392 KSJ655373:KSJ655392 LCF655373:LCF655392 LMB655373:LMB655392 LVX655373:LVX655392 MFT655373:MFT655392 MPP655373:MPP655392 MZL655373:MZL655392 NJH655373:NJH655392 NTD655373:NTD655392 OCZ655373:OCZ655392 OMV655373:OMV655392 OWR655373:OWR655392 PGN655373:PGN655392 PQJ655373:PQJ655392 QAF655373:QAF655392 QKB655373:QKB655392 QTX655373:QTX655392 RDT655373:RDT655392 RNP655373:RNP655392 RXL655373:RXL655392 SHH655373:SHH655392 SRD655373:SRD655392 TAZ655373:TAZ655392 TKV655373:TKV655392 TUR655373:TUR655392 UEN655373:UEN655392 UOJ655373:UOJ655392 UYF655373:UYF655392 VIB655373:VIB655392 VRX655373:VRX655392 WBT655373:WBT655392 WLP655373:WLP655392 WVL655373:WVL655392 D720909:D720928 IZ720909:IZ720928 SV720909:SV720928 ACR720909:ACR720928 AMN720909:AMN720928 AWJ720909:AWJ720928 BGF720909:BGF720928 BQB720909:BQB720928 BZX720909:BZX720928 CJT720909:CJT720928 CTP720909:CTP720928 DDL720909:DDL720928 DNH720909:DNH720928 DXD720909:DXD720928 EGZ720909:EGZ720928 EQV720909:EQV720928 FAR720909:FAR720928 FKN720909:FKN720928 FUJ720909:FUJ720928 GEF720909:GEF720928 GOB720909:GOB720928 GXX720909:GXX720928 HHT720909:HHT720928 HRP720909:HRP720928 IBL720909:IBL720928 ILH720909:ILH720928 IVD720909:IVD720928 JEZ720909:JEZ720928 JOV720909:JOV720928 JYR720909:JYR720928 KIN720909:KIN720928 KSJ720909:KSJ720928 LCF720909:LCF720928 LMB720909:LMB720928 LVX720909:LVX720928 MFT720909:MFT720928 MPP720909:MPP720928 MZL720909:MZL720928 NJH720909:NJH720928 NTD720909:NTD720928 OCZ720909:OCZ720928 OMV720909:OMV720928 OWR720909:OWR720928 PGN720909:PGN720928 PQJ720909:PQJ720928 QAF720909:QAF720928 QKB720909:QKB720928 QTX720909:QTX720928 RDT720909:RDT720928 RNP720909:RNP720928 RXL720909:RXL720928 SHH720909:SHH720928 SRD720909:SRD720928 TAZ720909:TAZ720928 TKV720909:TKV720928 TUR720909:TUR720928 UEN720909:UEN720928 UOJ720909:UOJ720928 UYF720909:UYF720928 VIB720909:VIB720928 VRX720909:VRX720928 WBT720909:WBT720928 WLP720909:WLP720928 WVL720909:WVL720928 D786445:D786464 IZ786445:IZ786464 SV786445:SV786464 ACR786445:ACR786464 AMN786445:AMN786464 AWJ786445:AWJ786464 BGF786445:BGF786464 BQB786445:BQB786464 BZX786445:BZX786464 CJT786445:CJT786464 CTP786445:CTP786464 DDL786445:DDL786464 DNH786445:DNH786464 DXD786445:DXD786464 EGZ786445:EGZ786464 EQV786445:EQV786464 FAR786445:FAR786464 FKN786445:FKN786464 FUJ786445:FUJ786464 GEF786445:GEF786464 GOB786445:GOB786464 GXX786445:GXX786464 HHT786445:HHT786464 HRP786445:HRP786464 IBL786445:IBL786464 ILH786445:ILH786464 IVD786445:IVD786464 JEZ786445:JEZ786464 JOV786445:JOV786464 JYR786445:JYR786464 KIN786445:KIN786464 KSJ786445:KSJ786464 LCF786445:LCF786464 LMB786445:LMB786464 LVX786445:LVX786464 MFT786445:MFT786464 MPP786445:MPP786464 MZL786445:MZL786464 NJH786445:NJH786464 NTD786445:NTD786464 OCZ786445:OCZ786464 OMV786445:OMV786464 OWR786445:OWR786464 PGN786445:PGN786464 PQJ786445:PQJ786464 QAF786445:QAF786464 QKB786445:QKB786464 QTX786445:QTX786464 RDT786445:RDT786464 RNP786445:RNP786464 RXL786445:RXL786464 SHH786445:SHH786464 SRD786445:SRD786464 TAZ786445:TAZ786464 TKV786445:TKV786464 TUR786445:TUR786464 UEN786445:UEN786464 UOJ786445:UOJ786464 UYF786445:UYF786464 VIB786445:VIB786464 VRX786445:VRX786464 WBT786445:WBT786464 WLP786445:WLP786464 WVL786445:WVL786464 D851981:D852000 IZ851981:IZ852000 SV851981:SV852000 ACR851981:ACR852000 AMN851981:AMN852000 AWJ851981:AWJ852000 BGF851981:BGF852000 BQB851981:BQB852000 BZX851981:BZX852000 CJT851981:CJT852000 CTP851981:CTP852000 DDL851981:DDL852000 DNH851981:DNH852000 DXD851981:DXD852000 EGZ851981:EGZ852000 EQV851981:EQV852000 FAR851981:FAR852000 FKN851981:FKN852000 FUJ851981:FUJ852000 GEF851981:GEF852000 GOB851981:GOB852000 GXX851981:GXX852000 HHT851981:HHT852000 HRP851981:HRP852000 IBL851981:IBL852000 ILH851981:ILH852000 IVD851981:IVD852000 JEZ851981:JEZ852000 JOV851981:JOV852000 JYR851981:JYR852000 KIN851981:KIN852000 KSJ851981:KSJ852000 LCF851981:LCF852000 LMB851981:LMB852000 LVX851981:LVX852000 MFT851981:MFT852000 MPP851981:MPP852000 MZL851981:MZL852000 NJH851981:NJH852000 NTD851981:NTD852000 OCZ851981:OCZ852000 OMV851981:OMV852000 OWR851981:OWR852000 PGN851981:PGN852000 PQJ851981:PQJ852000 QAF851981:QAF852000 QKB851981:QKB852000 QTX851981:QTX852000 RDT851981:RDT852000 RNP851981:RNP852000 RXL851981:RXL852000 SHH851981:SHH852000 SRD851981:SRD852000 TAZ851981:TAZ852000 TKV851981:TKV852000 TUR851981:TUR852000 UEN851981:UEN852000 UOJ851981:UOJ852000 UYF851981:UYF852000 VIB851981:VIB852000 VRX851981:VRX852000 WBT851981:WBT852000 WLP851981:WLP852000 WVL851981:WVL852000 D917517:D917536 IZ917517:IZ917536 SV917517:SV917536 ACR917517:ACR917536 AMN917517:AMN917536 AWJ917517:AWJ917536 BGF917517:BGF917536 BQB917517:BQB917536 BZX917517:BZX917536 CJT917517:CJT917536 CTP917517:CTP917536 DDL917517:DDL917536 DNH917517:DNH917536 DXD917517:DXD917536 EGZ917517:EGZ917536 EQV917517:EQV917536 FAR917517:FAR917536 FKN917517:FKN917536 FUJ917517:FUJ917536 GEF917517:GEF917536 GOB917517:GOB917536 GXX917517:GXX917536 HHT917517:HHT917536 HRP917517:HRP917536 IBL917517:IBL917536 ILH917517:ILH917536 IVD917517:IVD917536 JEZ917517:JEZ917536 JOV917517:JOV917536 JYR917517:JYR917536 KIN917517:KIN917536 KSJ917517:KSJ917536 LCF917517:LCF917536 LMB917517:LMB917536 LVX917517:LVX917536 MFT917517:MFT917536 MPP917517:MPP917536 MZL917517:MZL917536 NJH917517:NJH917536 NTD917517:NTD917536 OCZ917517:OCZ917536 OMV917517:OMV917536 OWR917517:OWR917536 PGN917517:PGN917536 PQJ917517:PQJ917536 QAF917517:QAF917536 QKB917517:QKB917536 QTX917517:QTX917536 RDT917517:RDT917536 RNP917517:RNP917536 RXL917517:RXL917536 SHH917517:SHH917536 SRD917517:SRD917536 TAZ917517:TAZ917536 TKV917517:TKV917536 TUR917517:TUR917536 UEN917517:UEN917536 UOJ917517:UOJ917536 UYF917517:UYF917536 VIB917517:VIB917536 VRX917517:VRX917536 WBT917517:WBT917536 WLP917517:WLP917536 WVL917517:WVL917536 D983053:D983072 IZ983053:IZ983072 SV983053:SV983072 ACR983053:ACR983072 AMN983053:AMN983072 AWJ983053:AWJ983072 BGF983053:BGF983072 BQB983053:BQB983072 BZX983053:BZX983072 CJT983053:CJT983072 CTP983053:CTP983072 DDL983053:DDL983072 DNH983053:DNH983072 DXD983053:DXD983072 EGZ983053:EGZ983072 EQV983053:EQV983072 FAR983053:FAR983072 FKN983053:FKN983072 FUJ983053:FUJ983072 GEF983053:GEF983072 GOB983053:GOB983072 GXX983053:GXX983072 HHT983053:HHT983072 HRP983053:HRP983072 IBL983053:IBL983072 ILH983053:ILH983072 IVD983053:IVD983072 JEZ983053:JEZ983072 JOV983053:JOV983072 JYR983053:JYR983072 KIN983053:KIN983072 KSJ983053:KSJ983072 LCF983053:LCF983072 LMB983053:LMB983072 LVX983053:LVX983072 MFT983053:MFT983072 MPP983053:MPP983072 MZL983053:MZL983072 NJH983053:NJH983072 NTD983053:NTD983072 OCZ983053:OCZ983072 OMV983053:OMV983072 OWR983053:OWR983072 PGN983053:PGN983072 PQJ983053:PQJ983072 QAF983053:QAF983072 QKB983053:QKB983072 QTX983053:QTX983072 RDT983053:RDT983072 RNP983053:RNP983072 RXL983053:RXL983072 SHH983053:SHH983072 SRD983053:SRD983072 TAZ983053:TAZ983072 TKV983053:TKV983072 TUR983053:TUR983072 UEN983053:UEN983072 UOJ983053:UOJ983072 UYF983053:UYF983072 VIB983053:VIB983072 VRX983053:VRX983072 WBT983053:WBT983072 WLP983053:WLP983072 WVL983053:WVL983072" xr:uid="{00000000-0002-0000-0000-000000000000}">
      <formula1>"イニシャル,ランニング"</formula1>
    </dataValidation>
  </dataValidations>
  <printOptions horizontalCentered="1"/>
  <pageMargins left="0.47244094488188981" right="0.59055118110236227" top="0.39370078740157483" bottom="0.39370078740157483" header="0.51181102362204722" footer="0.51181102362204722"/>
  <pageSetup paperSize="9" scale="45" orientation="landscape" copies="1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44"/>
  <sheetViews>
    <sheetView showGridLines="0" view="pageBreakPreview" zoomScale="85" zoomScaleNormal="70" zoomScaleSheetLayoutView="85" workbookViewId="0">
      <selection activeCell="B4" sqref="B4"/>
    </sheetView>
  </sheetViews>
  <sheetFormatPr defaultColWidth="9" defaultRowHeight="13" x14ac:dyDescent="0.2"/>
  <cols>
    <col min="1" max="2" width="23.90625" style="2" customWidth="1"/>
    <col min="3" max="3" width="23.90625" style="95" customWidth="1"/>
    <col min="4" max="15" width="6" style="2" customWidth="1"/>
    <col min="16" max="16" width="24.453125" style="2" customWidth="1"/>
    <col min="17" max="22" width="9.08984375" style="2" customWidth="1"/>
    <col min="23" max="23" width="25.90625" style="2" customWidth="1"/>
    <col min="24" max="24" width="9.90625" style="1" bestFit="1" customWidth="1"/>
    <col min="25" max="16384" width="9" style="1"/>
  </cols>
  <sheetData>
    <row r="1" spans="1:23" ht="39.9" customHeight="1" x14ac:dyDescent="0.2">
      <c r="A1" s="31"/>
      <c r="C1" s="93"/>
      <c r="H1" s="144" t="s">
        <v>106</v>
      </c>
      <c r="I1" s="145"/>
      <c r="J1" s="145"/>
      <c r="K1" s="145"/>
      <c r="L1" s="145"/>
      <c r="M1" s="145"/>
      <c r="N1" s="145"/>
      <c r="O1" s="145"/>
      <c r="P1" s="145"/>
      <c r="Q1" s="145"/>
      <c r="R1" s="145"/>
      <c r="S1" s="145"/>
      <c r="T1" s="145"/>
      <c r="U1" s="145"/>
      <c r="V1" s="145"/>
      <c r="W1" s="146"/>
    </row>
    <row r="2" spans="1:23" ht="20.149999999999999" customHeight="1" x14ac:dyDescent="0.3">
      <c r="A2" s="30" t="s">
        <v>93</v>
      </c>
      <c r="B2" s="28"/>
      <c r="C2" s="94"/>
      <c r="D2" s="28"/>
      <c r="E2" s="28"/>
      <c r="F2" s="28"/>
      <c r="G2" s="28"/>
      <c r="H2" s="147"/>
      <c r="I2" s="148"/>
      <c r="J2" s="148"/>
      <c r="K2" s="148"/>
      <c r="L2" s="148"/>
      <c r="M2" s="148"/>
      <c r="N2" s="148"/>
      <c r="O2" s="148"/>
      <c r="P2" s="148"/>
      <c r="Q2" s="148"/>
      <c r="R2" s="148"/>
      <c r="S2" s="148"/>
      <c r="T2" s="148"/>
      <c r="U2" s="148"/>
      <c r="V2" s="148"/>
      <c r="W2" s="149"/>
    </row>
    <row r="3" spans="1:23" ht="15" customHeight="1" thickBot="1" x14ac:dyDescent="0.25">
      <c r="A3" s="1"/>
      <c r="H3" s="147"/>
      <c r="I3" s="148"/>
      <c r="J3" s="148"/>
      <c r="K3" s="148"/>
      <c r="L3" s="148"/>
      <c r="M3" s="148"/>
      <c r="N3" s="148"/>
      <c r="O3" s="148"/>
      <c r="P3" s="148"/>
      <c r="Q3" s="148"/>
      <c r="R3" s="148"/>
      <c r="S3" s="148"/>
      <c r="T3" s="148"/>
      <c r="U3" s="148"/>
      <c r="V3" s="148"/>
      <c r="W3" s="149"/>
    </row>
    <row r="4" spans="1:23" ht="20.149999999999999" customHeight="1" x14ac:dyDescent="0.2">
      <c r="A4" s="134" t="s">
        <v>32</v>
      </c>
      <c r="B4" s="84" t="str">
        <f>'様式1　統一積算書（集約）'!C5</f>
        <v>米原市広報および広聴アプリ提供業務</v>
      </c>
      <c r="C4" s="105"/>
      <c r="D4" s="83"/>
      <c r="E4" s="83"/>
      <c r="F4" s="82"/>
      <c r="G4" s="25"/>
      <c r="H4" s="147"/>
      <c r="I4" s="148"/>
      <c r="J4" s="148"/>
      <c r="K4" s="148"/>
      <c r="L4" s="148"/>
      <c r="M4" s="148"/>
      <c r="N4" s="148"/>
      <c r="O4" s="148"/>
      <c r="P4" s="148"/>
      <c r="Q4" s="148"/>
      <c r="R4" s="148"/>
      <c r="S4" s="148"/>
      <c r="T4" s="148"/>
      <c r="U4" s="148"/>
      <c r="V4" s="148"/>
      <c r="W4" s="149"/>
    </row>
    <row r="5" spans="1:23" ht="20.149999999999999" customHeight="1" thickBot="1" x14ac:dyDescent="0.25">
      <c r="A5" s="135" t="s">
        <v>31</v>
      </c>
      <c r="B5" s="81" t="str">
        <f>'様式1　統一積算書（集約）'!C6</f>
        <v>○○株式会社</v>
      </c>
      <c r="C5" s="106"/>
      <c r="D5" s="80"/>
      <c r="E5" s="80"/>
      <c r="F5" s="79"/>
      <c r="G5" s="25"/>
      <c r="H5" s="147"/>
      <c r="I5" s="148"/>
      <c r="J5" s="148"/>
      <c r="K5" s="148"/>
      <c r="L5" s="148"/>
      <c r="M5" s="148"/>
      <c r="N5" s="148"/>
      <c r="O5" s="148"/>
      <c r="P5" s="148"/>
      <c r="Q5" s="148"/>
      <c r="R5" s="148"/>
      <c r="S5" s="148"/>
      <c r="T5" s="148"/>
      <c r="U5" s="148"/>
      <c r="V5" s="148"/>
      <c r="W5" s="149"/>
    </row>
    <row r="6" spans="1:23" ht="26.25" customHeight="1" thickBot="1" x14ac:dyDescent="0.25">
      <c r="A6" s="26"/>
      <c r="B6" s="26"/>
      <c r="D6" s="25"/>
      <c r="E6" s="25"/>
      <c r="F6" s="25"/>
      <c r="G6" s="25"/>
      <c r="H6" s="147"/>
      <c r="I6" s="148"/>
      <c r="J6" s="148"/>
      <c r="K6" s="148"/>
      <c r="L6" s="148"/>
      <c r="M6" s="148"/>
      <c r="N6" s="148"/>
      <c r="O6" s="148"/>
      <c r="P6" s="148"/>
      <c r="Q6" s="148"/>
      <c r="R6" s="148"/>
      <c r="S6" s="148"/>
      <c r="T6" s="148"/>
      <c r="U6" s="148"/>
      <c r="V6" s="148"/>
      <c r="W6" s="149"/>
    </row>
    <row r="7" spans="1:23" ht="20.149999999999999" customHeight="1" x14ac:dyDescent="0.2">
      <c r="A7" s="134" t="s">
        <v>34</v>
      </c>
      <c r="B7" s="251"/>
      <c r="C7" s="252"/>
      <c r="D7" s="252"/>
      <c r="E7" s="252"/>
      <c r="F7" s="253"/>
      <c r="G7" s="75"/>
      <c r="H7" s="147"/>
      <c r="I7" s="148"/>
      <c r="J7" s="148"/>
      <c r="K7" s="148"/>
      <c r="L7" s="148"/>
      <c r="M7" s="148"/>
      <c r="N7" s="148"/>
      <c r="O7" s="148"/>
      <c r="P7" s="148"/>
      <c r="Q7" s="148"/>
      <c r="R7" s="148"/>
      <c r="S7" s="148"/>
      <c r="T7" s="148"/>
      <c r="U7" s="148"/>
      <c r="V7" s="148"/>
      <c r="W7" s="149"/>
    </row>
    <row r="8" spans="1:23" ht="20.149999999999999" customHeight="1" thickBot="1" x14ac:dyDescent="0.25">
      <c r="A8" s="135" t="s">
        <v>30</v>
      </c>
      <c r="B8" s="254"/>
      <c r="C8" s="254"/>
      <c r="D8" s="254"/>
      <c r="E8" s="254"/>
      <c r="F8" s="255"/>
      <c r="G8" s="75"/>
      <c r="H8" s="147"/>
      <c r="I8" s="148"/>
      <c r="J8" s="148"/>
      <c r="K8" s="148"/>
      <c r="L8" s="148"/>
      <c r="M8" s="148"/>
      <c r="N8" s="148"/>
      <c r="O8" s="148"/>
      <c r="P8" s="148"/>
      <c r="Q8" s="148"/>
      <c r="R8" s="148"/>
      <c r="S8" s="148"/>
      <c r="T8" s="148"/>
      <c r="U8" s="148"/>
      <c r="V8" s="148"/>
      <c r="W8" s="149"/>
    </row>
    <row r="9" spans="1:23" ht="15" customHeight="1" x14ac:dyDescent="0.2">
      <c r="H9" s="262"/>
      <c r="I9" s="263"/>
      <c r="J9" s="263"/>
      <c r="K9" s="263"/>
      <c r="L9" s="263"/>
      <c r="M9" s="263"/>
      <c r="N9" s="263"/>
      <c r="O9" s="263"/>
      <c r="P9" s="263"/>
      <c r="Q9" s="263"/>
      <c r="R9" s="263"/>
      <c r="S9" s="263"/>
      <c r="T9" s="263"/>
      <c r="U9" s="263"/>
      <c r="V9" s="263"/>
      <c r="W9" s="264"/>
    </row>
    <row r="10" spans="1:23" ht="15" customHeight="1" thickBot="1" x14ac:dyDescent="0.25">
      <c r="V10" s="24"/>
      <c r="W10" s="24"/>
    </row>
    <row r="11" spans="1:23" ht="24.75" customHeight="1" x14ac:dyDescent="0.2">
      <c r="A11" s="247" t="s">
        <v>29</v>
      </c>
      <c r="B11" s="248"/>
      <c r="C11" s="249"/>
      <c r="D11" s="237" t="s">
        <v>28</v>
      </c>
      <c r="E11" s="237"/>
      <c r="F11" s="237"/>
      <c r="G11" s="237"/>
      <c r="H11" s="237"/>
      <c r="I11" s="237"/>
      <c r="J11" s="237"/>
      <c r="K11" s="237"/>
      <c r="L11" s="237"/>
      <c r="M11" s="237"/>
      <c r="N11" s="237"/>
      <c r="O11" s="237"/>
      <c r="P11" s="237" t="s">
        <v>27</v>
      </c>
      <c r="Q11" s="237" t="s">
        <v>26</v>
      </c>
      <c r="R11" s="237"/>
      <c r="S11" s="237"/>
      <c r="T11" s="237"/>
      <c r="U11" s="237"/>
      <c r="V11" s="237"/>
      <c r="W11" s="256" t="s">
        <v>25</v>
      </c>
    </row>
    <row r="12" spans="1:23" ht="24.75" customHeight="1" x14ac:dyDescent="0.2">
      <c r="A12" s="250"/>
      <c r="B12" s="186"/>
      <c r="C12" s="187"/>
      <c r="D12" s="257" t="s">
        <v>99</v>
      </c>
      <c r="E12" s="258"/>
      <c r="F12" s="258"/>
      <c r="G12" s="258"/>
      <c r="H12" s="258"/>
      <c r="I12" s="258"/>
      <c r="J12" s="258"/>
      <c r="K12" s="258"/>
      <c r="L12" s="258"/>
      <c r="M12" s="258"/>
      <c r="N12" s="258"/>
      <c r="O12" s="259"/>
      <c r="P12" s="225"/>
      <c r="Q12" s="225" t="s">
        <v>24</v>
      </c>
      <c r="R12" s="225" t="s">
        <v>23</v>
      </c>
      <c r="S12" s="225" t="s">
        <v>22</v>
      </c>
      <c r="T12" s="225" t="s">
        <v>21</v>
      </c>
      <c r="U12" s="225" t="s">
        <v>20</v>
      </c>
      <c r="V12" s="260" t="s">
        <v>19</v>
      </c>
      <c r="W12" s="226"/>
    </row>
    <row r="13" spans="1:23" ht="24.75" customHeight="1" x14ac:dyDescent="0.2">
      <c r="A13" s="136" t="s">
        <v>18</v>
      </c>
      <c r="B13" s="137" t="s">
        <v>17</v>
      </c>
      <c r="C13" s="138" t="s">
        <v>75</v>
      </c>
      <c r="D13" s="137" t="s">
        <v>16</v>
      </c>
      <c r="E13" s="137" t="s">
        <v>15</v>
      </c>
      <c r="F13" s="137" t="s">
        <v>14</v>
      </c>
      <c r="G13" s="137" t="s">
        <v>13</v>
      </c>
      <c r="H13" s="137" t="s">
        <v>12</v>
      </c>
      <c r="I13" s="137" t="s">
        <v>11</v>
      </c>
      <c r="J13" s="137" t="s">
        <v>10</v>
      </c>
      <c r="K13" s="137" t="s">
        <v>9</v>
      </c>
      <c r="L13" s="137" t="s">
        <v>8</v>
      </c>
      <c r="M13" s="137" t="s">
        <v>7</v>
      </c>
      <c r="N13" s="137" t="s">
        <v>6</v>
      </c>
      <c r="O13" s="137" t="s">
        <v>5</v>
      </c>
      <c r="P13" s="225"/>
      <c r="Q13" s="225"/>
      <c r="R13" s="225"/>
      <c r="S13" s="225"/>
      <c r="T13" s="225"/>
      <c r="U13" s="225"/>
      <c r="V13" s="261"/>
      <c r="W13" s="226"/>
    </row>
    <row r="14" spans="1:23" ht="24.75" customHeight="1" x14ac:dyDescent="0.2">
      <c r="A14" s="23"/>
      <c r="B14" s="23"/>
      <c r="C14" s="96"/>
      <c r="D14" s="21"/>
      <c r="E14" s="21"/>
      <c r="F14" s="21"/>
      <c r="G14" s="21"/>
      <c r="H14" s="21"/>
      <c r="I14" s="21"/>
      <c r="J14" s="21"/>
      <c r="K14" s="21"/>
      <c r="L14" s="21"/>
      <c r="M14" s="21"/>
      <c r="N14" s="21"/>
      <c r="O14" s="21"/>
      <c r="P14" s="20"/>
      <c r="Q14" s="12"/>
      <c r="R14" s="19"/>
      <c r="S14" s="19"/>
      <c r="T14" s="12"/>
      <c r="U14" s="12"/>
      <c r="V14" s="12"/>
      <c r="W14" s="11"/>
    </row>
    <row r="15" spans="1:23" ht="24.75" customHeight="1" x14ac:dyDescent="0.2">
      <c r="A15" s="23"/>
      <c r="B15" s="23"/>
      <c r="C15" s="96"/>
      <c r="D15" s="21"/>
      <c r="E15" s="21"/>
      <c r="F15" s="21"/>
      <c r="G15" s="21"/>
      <c r="H15" s="21"/>
      <c r="I15" s="21"/>
      <c r="J15" s="21"/>
      <c r="K15" s="21"/>
      <c r="L15" s="21"/>
      <c r="M15" s="21"/>
      <c r="N15" s="21"/>
      <c r="O15" s="21"/>
      <c r="P15" s="20"/>
      <c r="Q15" s="12"/>
      <c r="R15" s="19"/>
      <c r="S15" s="19"/>
      <c r="T15" s="12"/>
      <c r="U15" s="12"/>
      <c r="V15" s="12"/>
      <c r="W15" s="11"/>
    </row>
    <row r="16" spans="1:23" ht="24.75" customHeight="1" x14ac:dyDescent="0.2">
      <c r="A16" s="23"/>
      <c r="B16" s="23"/>
      <c r="C16" s="96"/>
      <c r="D16" s="21"/>
      <c r="E16" s="21"/>
      <c r="F16" s="21"/>
      <c r="G16" s="21"/>
      <c r="H16" s="21"/>
      <c r="I16" s="21"/>
      <c r="J16" s="21"/>
      <c r="K16" s="21"/>
      <c r="L16" s="21"/>
      <c r="M16" s="21"/>
      <c r="N16" s="21"/>
      <c r="O16" s="21"/>
      <c r="P16" s="20"/>
      <c r="Q16" s="12"/>
      <c r="R16" s="19"/>
      <c r="S16" s="19"/>
      <c r="T16" s="12"/>
      <c r="U16" s="12"/>
      <c r="V16" s="12"/>
      <c r="W16" s="11"/>
    </row>
    <row r="17" spans="1:23" ht="24.75" customHeight="1" x14ac:dyDescent="0.2">
      <c r="A17" s="20"/>
      <c r="B17" s="20"/>
      <c r="C17" s="96"/>
      <c r="D17" s="21"/>
      <c r="E17" s="21"/>
      <c r="F17" s="21"/>
      <c r="G17" s="21"/>
      <c r="H17" s="21"/>
      <c r="I17" s="21"/>
      <c r="J17" s="21"/>
      <c r="K17" s="21"/>
      <c r="L17" s="21"/>
      <c r="M17" s="21"/>
      <c r="N17" s="21"/>
      <c r="O17" s="21"/>
      <c r="P17" s="20"/>
      <c r="Q17" s="12"/>
      <c r="R17" s="19"/>
      <c r="S17" s="19"/>
      <c r="T17" s="12"/>
      <c r="U17" s="12"/>
      <c r="V17" s="12"/>
      <c r="W17" s="11"/>
    </row>
    <row r="18" spans="1:23" ht="24.75" customHeight="1" x14ac:dyDescent="0.2">
      <c r="A18" s="23"/>
      <c r="B18" s="22"/>
      <c r="C18" s="96"/>
      <c r="D18" s="21"/>
      <c r="E18" s="21"/>
      <c r="F18" s="21"/>
      <c r="G18" s="21"/>
      <c r="H18" s="21"/>
      <c r="I18" s="21"/>
      <c r="J18" s="21"/>
      <c r="K18" s="21"/>
      <c r="L18" s="21"/>
      <c r="M18" s="21"/>
      <c r="N18" s="21"/>
      <c r="O18" s="21"/>
      <c r="P18" s="20"/>
      <c r="Q18" s="12"/>
      <c r="R18" s="19"/>
      <c r="S18" s="19"/>
      <c r="T18" s="12"/>
      <c r="U18" s="12"/>
      <c r="V18" s="12"/>
      <c r="W18" s="11"/>
    </row>
    <row r="19" spans="1:23" ht="24.75" customHeight="1" x14ac:dyDescent="0.2">
      <c r="A19" s="23"/>
      <c r="B19" s="22"/>
      <c r="C19" s="97"/>
      <c r="D19" s="21"/>
      <c r="E19" s="21"/>
      <c r="F19" s="21"/>
      <c r="G19" s="21"/>
      <c r="H19" s="21"/>
      <c r="I19" s="21"/>
      <c r="J19" s="21"/>
      <c r="K19" s="21"/>
      <c r="L19" s="21"/>
      <c r="M19" s="21"/>
      <c r="N19" s="21"/>
      <c r="O19" s="21"/>
      <c r="P19" s="20"/>
      <c r="Q19" s="12"/>
      <c r="R19" s="19"/>
      <c r="S19" s="19"/>
      <c r="T19" s="12"/>
      <c r="U19" s="12"/>
      <c r="V19" s="12"/>
      <c r="W19" s="11"/>
    </row>
    <row r="20" spans="1:23" ht="24.75" customHeight="1" x14ac:dyDescent="0.2">
      <c r="A20" s="23"/>
      <c r="B20" s="22"/>
      <c r="C20" s="98"/>
      <c r="D20" s="21"/>
      <c r="E20" s="21"/>
      <c r="F20" s="21"/>
      <c r="G20" s="21"/>
      <c r="H20" s="21"/>
      <c r="I20" s="21"/>
      <c r="J20" s="21"/>
      <c r="K20" s="21"/>
      <c r="L20" s="21"/>
      <c r="M20" s="21"/>
      <c r="N20" s="21"/>
      <c r="O20" s="21"/>
      <c r="P20" s="20"/>
      <c r="Q20" s="12"/>
      <c r="R20" s="19"/>
      <c r="S20" s="19"/>
      <c r="T20" s="12"/>
      <c r="U20" s="12"/>
      <c r="V20" s="12"/>
      <c r="W20" s="11"/>
    </row>
    <row r="21" spans="1:23" ht="24.75" customHeight="1" x14ac:dyDescent="0.2">
      <c r="A21" s="23"/>
      <c r="B21" s="22"/>
      <c r="C21" s="97"/>
      <c r="D21" s="21"/>
      <c r="E21" s="21"/>
      <c r="F21" s="21"/>
      <c r="G21" s="21"/>
      <c r="H21" s="21"/>
      <c r="I21" s="21"/>
      <c r="J21" s="21"/>
      <c r="K21" s="21"/>
      <c r="L21" s="21"/>
      <c r="M21" s="21"/>
      <c r="N21" s="21"/>
      <c r="O21" s="21"/>
      <c r="P21" s="20"/>
      <c r="Q21" s="12"/>
      <c r="R21" s="19"/>
      <c r="S21" s="19"/>
      <c r="T21" s="12"/>
      <c r="U21" s="12"/>
      <c r="V21" s="12"/>
      <c r="W21" s="11"/>
    </row>
    <row r="22" spans="1:23" ht="24.75" customHeight="1" x14ac:dyDescent="0.2">
      <c r="A22" s="23"/>
      <c r="B22" s="22"/>
      <c r="C22" s="97"/>
      <c r="D22" s="21"/>
      <c r="E22" s="21"/>
      <c r="F22" s="21"/>
      <c r="G22" s="21"/>
      <c r="H22" s="21"/>
      <c r="I22" s="21"/>
      <c r="J22" s="21"/>
      <c r="K22" s="21"/>
      <c r="L22" s="21"/>
      <c r="M22" s="21"/>
      <c r="N22" s="21"/>
      <c r="O22" s="21"/>
      <c r="P22" s="20"/>
      <c r="Q22" s="12"/>
      <c r="R22" s="19"/>
      <c r="S22" s="19"/>
      <c r="T22" s="12"/>
      <c r="U22" s="12"/>
      <c r="V22" s="12"/>
      <c r="W22" s="11"/>
    </row>
    <row r="23" spans="1:23" ht="24.75" customHeight="1" x14ac:dyDescent="0.2">
      <c r="A23" s="23"/>
      <c r="B23" s="22"/>
      <c r="C23" s="97"/>
      <c r="D23" s="21"/>
      <c r="E23" s="21"/>
      <c r="F23" s="21"/>
      <c r="G23" s="21"/>
      <c r="H23" s="21"/>
      <c r="I23" s="21"/>
      <c r="J23" s="21"/>
      <c r="K23" s="21"/>
      <c r="L23" s="21"/>
      <c r="M23" s="21"/>
      <c r="N23" s="21"/>
      <c r="O23" s="21"/>
      <c r="P23" s="20"/>
      <c r="Q23" s="12"/>
      <c r="R23" s="19"/>
      <c r="S23" s="19"/>
      <c r="T23" s="12"/>
      <c r="U23" s="12"/>
      <c r="V23" s="12"/>
      <c r="W23" s="11"/>
    </row>
    <row r="24" spans="1:23" ht="24.75" customHeight="1" x14ac:dyDescent="0.2">
      <c r="A24" s="23"/>
      <c r="B24" s="101"/>
      <c r="C24" s="98"/>
      <c r="D24" s="102"/>
      <c r="E24" s="21"/>
      <c r="F24" s="21"/>
      <c r="G24" s="21"/>
      <c r="H24" s="21"/>
      <c r="I24" s="21"/>
      <c r="J24" s="21"/>
      <c r="K24" s="21"/>
      <c r="L24" s="21"/>
      <c r="M24" s="21"/>
      <c r="N24" s="21"/>
      <c r="O24" s="21"/>
      <c r="P24" s="20"/>
      <c r="Q24" s="12"/>
      <c r="R24" s="19"/>
      <c r="S24" s="19"/>
      <c r="T24" s="12"/>
      <c r="U24" s="12"/>
      <c r="V24" s="12"/>
      <c r="W24" s="11"/>
    </row>
    <row r="25" spans="1:23" ht="24.75" customHeight="1" x14ac:dyDescent="0.2">
      <c r="A25" s="23"/>
      <c r="B25" s="101"/>
      <c r="C25" s="99"/>
      <c r="D25" s="102"/>
      <c r="E25" s="21"/>
      <c r="F25" s="21"/>
      <c r="G25" s="21"/>
      <c r="H25" s="21"/>
      <c r="I25" s="21"/>
      <c r="J25" s="21"/>
      <c r="K25" s="21"/>
      <c r="L25" s="21"/>
      <c r="M25" s="21"/>
      <c r="N25" s="21"/>
      <c r="O25" s="21"/>
      <c r="P25" s="20"/>
      <c r="Q25" s="12"/>
      <c r="R25" s="19"/>
      <c r="S25" s="19"/>
      <c r="T25" s="12"/>
      <c r="U25" s="12"/>
      <c r="V25" s="12"/>
      <c r="W25" s="11"/>
    </row>
    <row r="26" spans="1:23" ht="24.75" customHeight="1" x14ac:dyDescent="0.2">
      <c r="A26" s="23"/>
      <c r="B26" s="101"/>
      <c r="C26" s="99"/>
      <c r="D26" s="102"/>
      <c r="E26" s="21"/>
      <c r="F26" s="21"/>
      <c r="G26" s="21"/>
      <c r="H26" s="21"/>
      <c r="I26" s="21"/>
      <c r="J26" s="21"/>
      <c r="K26" s="21"/>
      <c r="L26" s="21"/>
      <c r="M26" s="21"/>
      <c r="N26" s="21"/>
      <c r="O26" s="21"/>
      <c r="P26" s="20"/>
      <c r="Q26" s="12"/>
      <c r="R26" s="19"/>
      <c r="S26" s="19"/>
      <c r="T26" s="12"/>
      <c r="U26" s="12"/>
      <c r="V26" s="12"/>
      <c r="W26" s="11"/>
    </row>
    <row r="27" spans="1:23" ht="24.75" customHeight="1" x14ac:dyDescent="0.2">
      <c r="A27" s="23"/>
      <c r="B27" s="101"/>
      <c r="C27" s="98"/>
      <c r="D27" s="102"/>
      <c r="E27" s="21"/>
      <c r="F27" s="21"/>
      <c r="G27" s="21"/>
      <c r="H27" s="21"/>
      <c r="I27" s="21"/>
      <c r="J27" s="21"/>
      <c r="K27" s="21"/>
      <c r="L27" s="21"/>
      <c r="M27" s="21"/>
      <c r="N27" s="21"/>
      <c r="O27" s="21"/>
      <c r="P27" s="20"/>
      <c r="Q27" s="12"/>
      <c r="R27" s="19"/>
      <c r="S27" s="19"/>
      <c r="T27" s="12"/>
      <c r="U27" s="12"/>
      <c r="V27" s="12"/>
      <c r="W27" s="11"/>
    </row>
    <row r="28" spans="1:23" ht="24.75" customHeight="1" x14ac:dyDescent="0.2">
      <c r="A28" s="23"/>
      <c r="B28" s="101"/>
      <c r="C28" s="103"/>
      <c r="D28" s="102"/>
      <c r="E28" s="21"/>
      <c r="F28" s="21"/>
      <c r="G28" s="21"/>
      <c r="H28" s="21"/>
      <c r="I28" s="21"/>
      <c r="J28" s="21"/>
      <c r="K28" s="21"/>
      <c r="L28" s="21"/>
      <c r="M28" s="21"/>
      <c r="N28" s="21"/>
      <c r="O28" s="21"/>
      <c r="P28" s="20"/>
      <c r="Q28" s="12"/>
      <c r="R28" s="19"/>
      <c r="S28" s="19"/>
      <c r="T28" s="12"/>
      <c r="U28" s="12"/>
      <c r="V28" s="12"/>
      <c r="W28" s="11"/>
    </row>
    <row r="29" spans="1:23" ht="24.75" customHeight="1" x14ac:dyDescent="0.2">
      <c r="A29" s="23"/>
      <c r="B29" s="101"/>
      <c r="C29" s="104"/>
      <c r="D29" s="102"/>
      <c r="E29" s="21"/>
      <c r="F29" s="21"/>
      <c r="G29" s="21"/>
      <c r="H29" s="21"/>
      <c r="I29" s="21"/>
      <c r="J29" s="21"/>
      <c r="K29" s="21"/>
      <c r="L29" s="21"/>
      <c r="M29" s="21"/>
      <c r="N29" s="21"/>
      <c r="O29" s="21"/>
      <c r="P29" s="20"/>
      <c r="Q29" s="12"/>
      <c r="R29" s="19"/>
      <c r="S29" s="19"/>
      <c r="T29" s="12"/>
      <c r="U29" s="12"/>
      <c r="V29" s="12"/>
      <c r="W29" s="11"/>
    </row>
    <row r="30" spans="1:23" ht="24.75" customHeight="1" x14ac:dyDescent="0.2">
      <c r="A30" s="1"/>
      <c r="B30" s="1"/>
      <c r="C30" s="100"/>
      <c r="O30" s="18"/>
      <c r="P30" s="16" t="s">
        <v>4</v>
      </c>
      <c r="Q30" s="17">
        <f>SUM(Q14:Q29)</f>
        <v>0</v>
      </c>
      <c r="R30" s="17">
        <f t="shared" ref="R30:V30" si="0">SUM(R14:R29)</f>
        <v>0</v>
      </c>
      <c r="S30" s="17">
        <f t="shared" si="0"/>
        <v>0</v>
      </c>
      <c r="T30" s="17">
        <f t="shared" si="0"/>
        <v>0</v>
      </c>
      <c r="U30" s="17">
        <f t="shared" si="0"/>
        <v>0</v>
      </c>
      <c r="V30" s="17">
        <f t="shared" si="0"/>
        <v>0</v>
      </c>
      <c r="W30" s="14"/>
    </row>
    <row r="31" spans="1:23" ht="24.75" customHeight="1" x14ac:dyDescent="0.2">
      <c r="A31" s="1"/>
      <c r="B31" s="1"/>
      <c r="C31" s="100"/>
      <c r="P31" s="16" t="s">
        <v>94</v>
      </c>
      <c r="Q31" s="15">
        <f>Q30/8</f>
        <v>0</v>
      </c>
      <c r="R31" s="15">
        <f t="shared" ref="R31:V31" si="1">R30/8</f>
        <v>0</v>
      </c>
      <c r="S31" s="15">
        <f t="shared" si="1"/>
        <v>0</v>
      </c>
      <c r="T31" s="15">
        <f t="shared" si="1"/>
        <v>0</v>
      </c>
      <c r="U31" s="15">
        <f t="shared" si="1"/>
        <v>0</v>
      </c>
      <c r="V31" s="15">
        <f t="shared" si="1"/>
        <v>0</v>
      </c>
      <c r="W31" s="14"/>
    </row>
    <row r="32" spans="1:23" ht="24.75" customHeight="1" x14ac:dyDescent="0.2">
      <c r="A32" s="7"/>
      <c r="B32" s="7"/>
      <c r="C32" s="100"/>
      <c r="D32" s="7"/>
      <c r="E32" s="7"/>
      <c r="F32" s="7"/>
      <c r="G32" s="7"/>
      <c r="H32" s="7"/>
      <c r="I32" s="7"/>
      <c r="J32" s="7"/>
      <c r="K32" s="7"/>
      <c r="L32" s="7"/>
      <c r="M32" s="7"/>
      <c r="N32" s="7"/>
      <c r="P32" s="13" t="s">
        <v>95</v>
      </c>
      <c r="Q32" s="12"/>
      <c r="R32" s="12"/>
      <c r="S32" s="12"/>
      <c r="T32" s="12"/>
      <c r="U32" s="12"/>
      <c r="V32" s="12"/>
      <c r="W32" s="11"/>
    </row>
    <row r="33" spans="1:24" ht="24.75" customHeight="1" thickBot="1" x14ac:dyDescent="0.25">
      <c r="A33" s="7"/>
      <c r="B33" s="7"/>
      <c r="D33" s="7"/>
      <c r="E33" s="7"/>
      <c r="F33" s="7"/>
      <c r="G33" s="7"/>
      <c r="H33" s="7"/>
      <c r="I33" s="7"/>
      <c r="J33" s="7"/>
      <c r="K33" s="7"/>
      <c r="L33" s="7"/>
      <c r="M33" s="7"/>
      <c r="N33" s="7"/>
      <c r="P33" s="10" t="s">
        <v>3</v>
      </c>
      <c r="Q33" s="9">
        <f>Q30/8/20*Q32</f>
        <v>0</v>
      </c>
      <c r="R33" s="9">
        <f t="shared" ref="R33:V33" si="2">R30/8/20*R32</f>
        <v>0</v>
      </c>
      <c r="S33" s="9">
        <f t="shared" si="2"/>
        <v>0</v>
      </c>
      <c r="T33" s="9">
        <f t="shared" si="2"/>
        <v>0</v>
      </c>
      <c r="U33" s="9">
        <f t="shared" si="2"/>
        <v>0</v>
      </c>
      <c r="V33" s="9">
        <f t="shared" si="2"/>
        <v>0</v>
      </c>
      <c r="W33" s="8"/>
    </row>
    <row r="34" spans="1:24" ht="24.75" customHeight="1" thickBot="1" x14ac:dyDescent="0.25">
      <c r="A34" s="7"/>
      <c r="B34" s="7"/>
      <c r="D34" s="7"/>
      <c r="E34" s="7"/>
      <c r="F34" s="7"/>
      <c r="G34" s="7"/>
      <c r="H34" s="7"/>
      <c r="I34" s="7"/>
      <c r="J34" s="7"/>
      <c r="K34" s="7"/>
      <c r="L34" s="7"/>
      <c r="M34" s="7"/>
      <c r="N34" s="7"/>
      <c r="P34" s="5" t="s">
        <v>2</v>
      </c>
      <c r="Q34" s="238">
        <f>SUM(Q33:V33)*1000</f>
        <v>0</v>
      </c>
      <c r="R34" s="239"/>
      <c r="S34" s="239"/>
      <c r="T34" s="239"/>
      <c r="U34" s="239"/>
      <c r="V34" s="240"/>
      <c r="W34" s="4"/>
    </row>
    <row r="35" spans="1:24" ht="24.75" customHeight="1" thickBot="1" x14ac:dyDescent="0.25">
      <c r="D35" s="1"/>
      <c r="E35" s="1"/>
      <c r="P35" s="5" t="s">
        <v>1</v>
      </c>
      <c r="Q35" s="241"/>
      <c r="R35" s="242"/>
      <c r="S35" s="242"/>
      <c r="T35" s="242"/>
      <c r="U35" s="242"/>
      <c r="V35" s="243"/>
      <c r="W35" s="6"/>
    </row>
    <row r="36" spans="1:24" ht="24.75" customHeight="1" thickBot="1" x14ac:dyDescent="0.25">
      <c r="D36" s="1"/>
      <c r="E36" s="1"/>
      <c r="P36" s="5" t="s">
        <v>0</v>
      </c>
      <c r="Q36" s="244">
        <f>IF(ISERROR(1-(Q35/Q34)),0,(1-(Q35/Q34)))</f>
        <v>0</v>
      </c>
      <c r="R36" s="245"/>
      <c r="S36" s="245"/>
      <c r="T36" s="245"/>
      <c r="U36" s="245"/>
      <c r="V36" s="246"/>
      <c r="W36" s="4"/>
    </row>
    <row r="37" spans="1:24" ht="24.75" customHeight="1" x14ac:dyDescent="0.2">
      <c r="D37" s="1"/>
      <c r="E37" s="1"/>
    </row>
    <row r="38" spans="1:24" ht="24.75" customHeight="1" x14ac:dyDescent="0.2">
      <c r="D38" s="1"/>
      <c r="E38" s="1"/>
      <c r="R38" s="3"/>
    </row>
    <row r="39" spans="1:24" ht="24.75" customHeight="1" x14ac:dyDescent="0.2">
      <c r="D39" s="1"/>
      <c r="E39" s="1"/>
      <c r="P39" s="1"/>
    </row>
    <row r="40" spans="1:24" x14ac:dyDescent="0.2">
      <c r="D40" s="1"/>
      <c r="E40" s="1"/>
    </row>
    <row r="41" spans="1:24" x14ac:dyDescent="0.2">
      <c r="D41" s="1"/>
      <c r="E41" s="1"/>
    </row>
    <row r="42" spans="1:24" x14ac:dyDescent="0.2">
      <c r="D42" s="1"/>
      <c r="E42" s="1"/>
    </row>
    <row r="43" spans="1:24" s="2" customFormat="1" x14ac:dyDescent="0.2">
      <c r="C43" s="95"/>
      <c r="D43" s="1"/>
      <c r="E43" s="1"/>
      <c r="X43" s="1"/>
    </row>
    <row r="44" spans="1:24" s="2" customFormat="1" x14ac:dyDescent="0.2">
      <c r="C44" s="95"/>
      <c r="D44" s="1"/>
      <c r="E44" s="1"/>
      <c r="X44" s="1"/>
    </row>
  </sheetData>
  <mergeCells count="18">
    <mergeCell ref="A11:C12"/>
    <mergeCell ref="B7:F7"/>
    <mergeCell ref="B8:F8"/>
    <mergeCell ref="W11:W13"/>
    <mergeCell ref="D12:O12"/>
    <mergeCell ref="Q12:Q13"/>
    <mergeCell ref="R12:R13"/>
    <mergeCell ref="S12:S13"/>
    <mergeCell ref="T12:T13"/>
    <mergeCell ref="U12:U13"/>
    <mergeCell ref="V12:V13"/>
    <mergeCell ref="H1:W9"/>
    <mergeCell ref="Q34:V34"/>
    <mergeCell ref="Q35:V35"/>
    <mergeCell ref="Q36:V36"/>
    <mergeCell ref="D11:O11"/>
    <mergeCell ref="P11:P13"/>
    <mergeCell ref="Q11:V11"/>
  </mergeCells>
  <phoneticPr fontId="3"/>
  <dataValidations count="1">
    <dataValidation type="list" allowBlank="1" showInputMessage="1" showErrorMessage="1" sqref="B7:F7" xr:uid="{00000000-0002-0000-0100-000000000000}">
      <formula1>"システム構築,システム運用保守,その他作業"</formula1>
    </dataValidation>
  </dataValidations>
  <printOptions horizontalCentered="1"/>
  <pageMargins left="0.47244094488188981" right="0.59055118110236227" top="0.39370078740157483" bottom="0.39370078740157483" header="0.51181102362204722" footer="0.51181102362204722"/>
  <pageSetup paperSize="9" scale="55"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8"/>
  <sheetViews>
    <sheetView showGridLines="0" view="pageBreakPreview" zoomScale="85" zoomScaleNormal="70" zoomScaleSheetLayoutView="85" workbookViewId="0">
      <selection activeCell="H1" sqref="H1:M7"/>
    </sheetView>
  </sheetViews>
  <sheetFormatPr defaultColWidth="9" defaultRowHeight="13" x14ac:dyDescent="0.2"/>
  <cols>
    <col min="1" max="1" width="2.36328125" style="1" customWidth="1"/>
    <col min="2" max="2" width="14.90625" style="2" customWidth="1"/>
    <col min="3" max="3" width="15.36328125" style="2" hidden="1" customWidth="1"/>
    <col min="4" max="4" width="40.08984375" style="2" customWidth="1"/>
    <col min="5" max="5" width="18.453125" style="2" customWidth="1"/>
    <col min="6" max="6" width="11.36328125" style="2" customWidth="1"/>
    <col min="7" max="11" width="18.453125" style="2" customWidth="1"/>
    <col min="12" max="12" width="6.90625" style="2" customWidth="1"/>
    <col min="13" max="13" width="42.36328125" style="2" customWidth="1"/>
    <col min="14" max="14" width="9.90625" style="1" bestFit="1" customWidth="1"/>
    <col min="15" max="16384" width="9" style="1"/>
  </cols>
  <sheetData>
    <row r="1" spans="1:13" ht="39.75" customHeight="1" x14ac:dyDescent="0.2">
      <c r="A1" s="31"/>
      <c r="B1" s="32"/>
      <c r="C1" s="32"/>
      <c r="D1" s="32"/>
      <c r="H1" s="144" t="s">
        <v>107</v>
      </c>
      <c r="I1" s="145"/>
      <c r="J1" s="145"/>
      <c r="K1" s="145"/>
      <c r="L1" s="145"/>
      <c r="M1" s="146"/>
    </row>
    <row r="2" spans="1:13" ht="27.75" customHeight="1" x14ac:dyDescent="0.3">
      <c r="A2" s="277" t="s">
        <v>92</v>
      </c>
      <c r="B2" s="277"/>
      <c r="C2" s="277"/>
      <c r="D2" s="277"/>
      <c r="E2" s="277"/>
      <c r="F2" s="277"/>
      <c r="G2" s="277"/>
      <c r="H2" s="147"/>
      <c r="I2" s="148"/>
      <c r="J2" s="148"/>
      <c r="K2" s="148"/>
      <c r="L2" s="148"/>
      <c r="M2" s="149"/>
    </row>
    <row r="3" spans="1:13" ht="15" customHeight="1" thickBot="1" x14ac:dyDescent="0.25">
      <c r="A3" s="86"/>
      <c r="B3" s="85"/>
      <c r="C3" s="85"/>
      <c r="D3" s="86"/>
      <c r="E3" s="85"/>
      <c r="F3" s="85"/>
      <c r="G3" s="35"/>
      <c r="H3" s="147"/>
      <c r="I3" s="148"/>
      <c r="J3" s="148"/>
      <c r="K3" s="148"/>
      <c r="L3" s="148"/>
      <c r="M3" s="149"/>
    </row>
    <row r="4" spans="1:13" ht="20.149999999999999" customHeight="1" x14ac:dyDescent="0.2">
      <c r="A4" s="283" t="s">
        <v>74</v>
      </c>
      <c r="B4" s="284"/>
      <c r="C4" s="83"/>
      <c r="D4" s="84" t="str">
        <f>'様式1　統一積算書（集約）'!C5</f>
        <v>米原市広報および広聴アプリ提供業務</v>
      </c>
      <c r="E4" s="83"/>
      <c r="F4" s="82"/>
      <c r="G4" s="35"/>
      <c r="H4" s="147"/>
      <c r="I4" s="148"/>
      <c r="J4" s="148"/>
      <c r="K4" s="148"/>
      <c r="L4" s="148"/>
      <c r="M4" s="149"/>
    </row>
    <row r="5" spans="1:13" ht="20.149999999999999" customHeight="1" thickBot="1" x14ac:dyDescent="0.25">
      <c r="A5" s="285" t="s">
        <v>73</v>
      </c>
      <c r="B5" s="286"/>
      <c r="C5" s="80"/>
      <c r="D5" s="81" t="str">
        <f>'様式1　統一積算書（集約）'!C6</f>
        <v>○○株式会社</v>
      </c>
      <c r="E5" s="80"/>
      <c r="F5" s="79"/>
      <c r="G5" s="35"/>
      <c r="H5" s="147"/>
      <c r="I5" s="148"/>
      <c r="J5" s="148"/>
      <c r="K5" s="148"/>
      <c r="L5" s="148"/>
      <c r="M5" s="149"/>
    </row>
    <row r="6" spans="1:13" ht="15" customHeight="1" thickBot="1" x14ac:dyDescent="0.25">
      <c r="A6" s="43"/>
      <c r="G6" s="35"/>
      <c r="H6" s="147"/>
      <c r="I6" s="148"/>
      <c r="J6" s="148"/>
      <c r="K6" s="148"/>
      <c r="L6" s="148"/>
      <c r="M6" s="149"/>
    </row>
    <row r="7" spans="1:13" ht="20.149999999999999" customHeight="1" x14ac:dyDescent="0.2">
      <c r="A7" s="291" t="s">
        <v>34</v>
      </c>
      <c r="B7" s="292"/>
      <c r="C7" s="78"/>
      <c r="D7" s="293"/>
      <c r="E7" s="294"/>
      <c r="F7" s="295"/>
      <c r="G7" s="35"/>
      <c r="H7" s="262"/>
      <c r="I7" s="263"/>
      <c r="J7" s="263"/>
      <c r="K7" s="263"/>
      <c r="L7" s="263"/>
      <c r="M7" s="264"/>
    </row>
    <row r="8" spans="1:13" ht="20.149999999999999" customHeight="1" thickBot="1" x14ac:dyDescent="0.25">
      <c r="A8" s="287" t="s">
        <v>30</v>
      </c>
      <c r="B8" s="224"/>
      <c r="C8" s="27"/>
      <c r="D8" s="296"/>
      <c r="E8" s="297"/>
      <c r="F8" s="298"/>
      <c r="G8" s="77"/>
      <c r="H8" s="76"/>
      <c r="I8" s="76"/>
      <c r="J8" s="76"/>
      <c r="K8" s="76"/>
      <c r="L8" s="75"/>
      <c r="M8" s="74"/>
    </row>
    <row r="9" spans="1:13" ht="20.149999999999999" customHeight="1" x14ac:dyDescent="0.2">
      <c r="A9" s="287" t="s">
        <v>72</v>
      </c>
      <c r="B9" s="224"/>
      <c r="C9" s="27"/>
      <c r="D9" s="73" t="s">
        <v>71</v>
      </c>
      <c r="E9" s="72" t="s">
        <v>70</v>
      </c>
      <c r="F9" s="72" t="s">
        <v>69</v>
      </c>
      <c r="G9" s="72"/>
      <c r="H9" s="72" t="s">
        <v>68</v>
      </c>
      <c r="I9" s="72" t="s">
        <v>67</v>
      </c>
      <c r="J9" s="71" t="s">
        <v>66</v>
      </c>
      <c r="K9" s="71"/>
      <c r="L9" s="70" t="s">
        <v>96</v>
      </c>
      <c r="M9" s="69"/>
    </row>
    <row r="10" spans="1:13" ht="15" customHeight="1" x14ac:dyDescent="0.2">
      <c r="A10" s="43"/>
    </row>
    <row r="11" spans="1:13" ht="15" customHeight="1" thickBot="1" x14ac:dyDescent="0.25">
      <c r="A11" s="43"/>
      <c r="M11" s="24" t="s">
        <v>65</v>
      </c>
    </row>
    <row r="12" spans="1:13" ht="18.75" customHeight="1" x14ac:dyDescent="0.2">
      <c r="A12" s="283" t="s">
        <v>64</v>
      </c>
      <c r="B12" s="288"/>
      <c r="C12" s="288"/>
      <c r="D12" s="284"/>
      <c r="E12" s="139" t="s">
        <v>63</v>
      </c>
      <c r="F12" s="140" t="s">
        <v>62</v>
      </c>
      <c r="G12" s="141" t="s">
        <v>61</v>
      </c>
      <c r="H12" s="142" t="s">
        <v>60</v>
      </c>
      <c r="I12" s="142" t="s">
        <v>0</v>
      </c>
      <c r="J12" s="142" t="s">
        <v>97</v>
      </c>
      <c r="K12" s="143" t="s">
        <v>59</v>
      </c>
      <c r="L12" s="289" t="s">
        <v>25</v>
      </c>
      <c r="M12" s="290"/>
    </row>
    <row r="13" spans="1:13" ht="20.149999999999999" customHeight="1" x14ac:dyDescent="0.2">
      <c r="A13" s="278"/>
      <c r="B13" s="279"/>
      <c r="C13" s="279"/>
      <c r="D13" s="280"/>
      <c r="E13" s="68"/>
      <c r="F13" s="67"/>
      <c r="G13" s="66"/>
      <c r="H13" s="65"/>
      <c r="I13" s="113"/>
      <c r="J13" s="123"/>
      <c r="K13" s="121"/>
      <c r="L13" s="281"/>
      <c r="M13" s="282"/>
    </row>
    <row r="14" spans="1:13" ht="20.149999999999999" customHeight="1" x14ac:dyDescent="0.2">
      <c r="A14" s="274"/>
      <c r="B14" s="275"/>
      <c r="C14" s="275"/>
      <c r="D14" s="276"/>
      <c r="E14" s="63"/>
      <c r="F14" s="62"/>
      <c r="G14" s="64"/>
      <c r="H14" s="56"/>
      <c r="I14" s="114"/>
      <c r="J14" s="122"/>
      <c r="K14" s="55"/>
      <c r="L14" s="272"/>
      <c r="M14" s="273"/>
    </row>
    <row r="15" spans="1:13" ht="20.149999999999999" customHeight="1" x14ac:dyDescent="0.2">
      <c r="A15" s="274"/>
      <c r="B15" s="275"/>
      <c r="C15" s="275"/>
      <c r="D15" s="276"/>
      <c r="E15" s="63"/>
      <c r="F15" s="62"/>
      <c r="G15" s="56"/>
      <c r="H15" s="56"/>
      <c r="I15" s="115"/>
      <c r="J15" s="119"/>
      <c r="K15" s="55"/>
      <c r="L15" s="272"/>
      <c r="M15" s="273"/>
    </row>
    <row r="16" spans="1:13" ht="20.149999999999999" customHeight="1" x14ac:dyDescent="0.2">
      <c r="A16" s="274"/>
      <c r="B16" s="275"/>
      <c r="C16" s="275"/>
      <c r="D16" s="276"/>
      <c r="E16" s="63"/>
      <c r="F16" s="62"/>
      <c r="G16" s="56"/>
      <c r="H16" s="56"/>
      <c r="I16" s="115"/>
      <c r="J16" s="119"/>
      <c r="K16" s="55"/>
      <c r="L16" s="272"/>
      <c r="M16" s="273"/>
    </row>
    <row r="17" spans="1:13" s="60" customFormat="1" ht="20.149999999999999" customHeight="1" x14ac:dyDescent="0.2">
      <c r="A17" s="274"/>
      <c r="B17" s="275"/>
      <c r="C17" s="275"/>
      <c r="D17" s="276"/>
      <c r="E17" s="63"/>
      <c r="F17" s="62"/>
      <c r="G17" s="61"/>
      <c r="H17" s="56"/>
      <c r="I17" s="115"/>
      <c r="J17" s="119"/>
      <c r="K17" s="55"/>
      <c r="L17" s="272"/>
      <c r="M17" s="273"/>
    </row>
    <row r="18" spans="1:13" ht="20.149999999999999" customHeight="1" x14ac:dyDescent="0.2">
      <c r="A18" s="274"/>
      <c r="B18" s="275"/>
      <c r="C18" s="275"/>
      <c r="D18" s="276"/>
      <c r="E18" s="63"/>
      <c r="F18" s="62"/>
      <c r="G18" s="61"/>
      <c r="H18" s="56"/>
      <c r="I18" s="115"/>
      <c r="J18" s="119"/>
      <c r="K18" s="55"/>
      <c r="L18" s="272"/>
      <c r="M18" s="273"/>
    </row>
    <row r="19" spans="1:13" ht="19.5" customHeight="1" x14ac:dyDescent="0.2">
      <c r="A19" s="274"/>
      <c r="B19" s="275"/>
      <c r="C19" s="275"/>
      <c r="D19" s="276"/>
      <c r="E19" s="63"/>
      <c r="F19" s="62"/>
      <c r="G19" s="61"/>
      <c r="H19" s="56"/>
      <c r="I19" s="115"/>
      <c r="J19" s="119"/>
      <c r="K19" s="55"/>
      <c r="L19" s="272"/>
      <c r="M19" s="273"/>
    </row>
    <row r="20" spans="1:13" ht="20.149999999999999" customHeight="1" x14ac:dyDescent="0.2">
      <c r="A20" s="274"/>
      <c r="B20" s="275"/>
      <c r="C20" s="275"/>
      <c r="D20" s="276"/>
      <c r="E20" s="63"/>
      <c r="F20" s="62"/>
      <c r="G20" s="61"/>
      <c r="H20" s="56"/>
      <c r="I20" s="115"/>
      <c r="J20" s="119"/>
      <c r="K20" s="55"/>
      <c r="L20" s="272"/>
      <c r="M20" s="273"/>
    </row>
    <row r="21" spans="1:13" s="60" customFormat="1" ht="20.149999999999999" customHeight="1" x14ac:dyDescent="0.2">
      <c r="A21" s="274"/>
      <c r="B21" s="275"/>
      <c r="C21" s="275"/>
      <c r="D21" s="276"/>
      <c r="E21" s="63"/>
      <c r="F21" s="62"/>
      <c r="G21" s="61"/>
      <c r="H21" s="56"/>
      <c r="I21" s="115"/>
      <c r="J21" s="119"/>
      <c r="K21" s="55"/>
      <c r="L21" s="272"/>
      <c r="M21" s="273"/>
    </row>
    <row r="22" spans="1:13" ht="20.149999999999999" customHeight="1" x14ac:dyDescent="0.2">
      <c r="A22" s="269"/>
      <c r="B22" s="270"/>
      <c r="C22" s="270"/>
      <c r="D22" s="271"/>
      <c r="E22" s="59"/>
      <c r="F22" s="58"/>
      <c r="G22" s="57"/>
      <c r="H22" s="56"/>
      <c r="I22" s="116"/>
      <c r="J22" s="120"/>
      <c r="K22" s="55"/>
      <c r="L22" s="272"/>
      <c r="M22" s="273"/>
    </row>
    <row r="23" spans="1:13" ht="20.149999999999999" customHeight="1" x14ac:dyDescent="0.2">
      <c r="A23" s="269"/>
      <c r="B23" s="270"/>
      <c r="C23" s="270"/>
      <c r="D23" s="271"/>
      <c r="E23" s="59"/>
      <c r="F23" s="58"/>
      <c r="G23" s="57"/>
      <c r="H23" s="56"/>
      <c r="I23" s="116"/>
      <c r="J23" s="120"/>
      <c r="K23" s="55"/>
      <c r="L23" s="272"/>
      <c r="M23" s="273"/>
    </row>
    <row r="24" spans="1:13" ht="20.149999999999999" customHeight="1" x14ac:dyDescent="0.2">
      <c r="A24" s="269"/>
      <c r="B24" s="270"/>
      <c r="C24" s="270"/>
      <c r="D24" s="271"/>
      <c r="E24" s="59"/>
      <c r="F24" s="58"/>
      <c r="G24" s="57"/>
      <c r="H24" s="56"/>
      <c r="I24" s="116"/>
      <c r="J24" s="120"/>
      <c r="K24" s="55"/>
      <c r="L24" s="272"/>
      <c r="M24" s="273"/>
    </row>
    <row r="25" spans="1:13" ht="20.149999999999999" customHeight="1" x14ac:dyDescent="0.2">
      <c r="A25" s="269"/>
      <c r="B25" s="270"/>
      <c r="C25" s="270"/>
      <c r="D25" s="271"/>
      <c r="E25" s="59"/>
      <c r="F25" s="58"/>
      <c r="G25" s="57"/>
      <c r="H25" s="56"/>
      <c r="I25" s="116"/>
      <c r="J25" s="120"/>
      <c r="K25" s="55"/>
      <c r="L25" s="272"/>
      <c r="M25" s="273"/>
    </row>
    <row r="26" spans="1:13" ht="20.149999999999999" customHeight="1" x14ac:dyDescent="0.2">
      <c r="A26" s="269"/>
      <c r="B26" s="270"/>
      <c r="C26" s="270"/>
      <c r="D26" s="271"/>
      <c r="E26" s="59"/>
      <c r="F26" s="58"/>
      <c r="G26" s="57"/>
      <c r="H26" s="56"/>
      <c r="I26" s="116"/>
      <c r="J26" s="120"/>
      <c r="K26" s="55"/>
      <c r="L26" s="272"/>
      <c r="M26" s="273"/>
    </row>
    <row r="27" spans="1:13" ht="20.149999999999999" customHeight="1" x14ac:dyDescent="0.2">
      <c r="A27" s="269"/>
      <c r="B27" s="270"/>
      <c r="C27" s="270"/>
      <c r="D27" s="271"/>
      <c r="E27" s="59"/>
      <c r="F27" s="58"/>
      <c r="G27" s="57"/>
      <c r="H27" s="56"/>
      <c r="I27" s="116"/>
      <c r="J27" s="120"/>
      <c r="K27" s="55"/>
      <c r="L27" s="272"/>
      <c r="M27" s="273"/>
    </row>
    <row r="28" spans="1:13" ht="20.149999999999999" customHeight="1" x14ac:dyDescent="0.2">
      <c r="A28" s="269"/>
      <c r="B28" s="270"/>
      <c r="C28" s="270"/>
      <c r="D28" s="271"/>
      <c r="E28" s="59"/>
      <c r="F28" s="58"/>
      <c r="G28" s="57"/>
      <c r="H28" s="56"/>
      <c r="I28" s="116"/>
      <c r="J28" s="120"/>
      <c r="K28" s="55"/>
      <c r="L28" s="272"/>
      <c r="M28" s="273"/>
    </row>
    <row r="29" spans="1:13" ht="20.149999999999999" customHeight="1" x14ac:dyDescent="0.2">
      <c r="A29" s="269"/>
      <c r="B29" s="270"/>
      <c r="C29" s="270"/>
      <c r="D29" s="271"/>
      <c r="E29" s="59"/>
      <c r="F29" s="58"/>
      <c r="G29" s="57"/>
      <c r="H29" s="56"/>
      <c r="I29" s="116"/>
      <c r="J29" s="120"/>
      <c r="K29" s="55"/>
      <c r="L29" s="272"/>
      <c r="M29" s="273"/>
    </row>
    <row r="30" spans="1:13" ht="20.149999999999999" customHeight="1" x14ac:dyDescent="0.2">
      <c r="A30" s="269"/>
      <c r="B30" s="270"/>
      <c r="C30" s="270"/>
      <c r="D30" s="271"/>
      <c r="E30" s="59"/>
      <c r="F30" s="58"/>
      <c r="G30" s="57"/>
      <c r="H30" s="56"/>
      <c r="I30" s="116"/>
      <c r="J30" s="120"/>
      <c r="K30" s="55"/>
      <c r="L30" s="272"/>
      <c r="M30" s="273"/>
    </row>
    <row r="31" spans="1:13" ht="20.149999999999999" customHeight="1" x14ac:dyDescent="0.2">
      <c r="A31" s="269"/>
      <c r="B31" s="270"/>
      <c r="C31" s="270"/>
      <c r="D31" s="271"/>
      <c r="E31" s="59"/>
      <c r="F31" s="58"/>
      <c r="G31" s="57"/>
      <c r="H31" s="56"/>
      <c r="I31" s="116"/>
      <c r="J31" s="120"/>
      <c r="K31" s="55"/>
      <c r="L31" s="272"/>
      <c r="M31" s="273"/>
    </row>
    <row r="32" spans="1:13" ht="20.149999999999999" customHeight="1" x14ac:dyDescent="0.2">
      <c r="A32" s="269"/>
      <c r="B32" s="270"/>
      <c r="C32" s="270"/>
      <c r="D32" s="271"/>
      <c r="E32" s="59"/>
      <c r="F32" s="58"/>
      <c r="G32" s="57"/>
      <c r="H32" s="56"/>
      <c r="I32" s="116"/>
      <c r="J32" s="120"/>
      <c r="K32" s="55"/>
      <c r="L32" s="272"/>
      <c r="M32" s="273"/>
    </row>
    <row r="33" spans="1:13" ht="20.149999999999999" customHeight="1" x14ac:dyDescent="0.2">
      <c r="A33" s="269"/>
      <c r="B33" s="270"/>
      <c r="C33" s="270"/>
      <c r="D33" s="271"/>
      <c r="E33" s="59"/>
      <c r="F33" s="58"/>
      <c r="G33" s="57"/>
      <c r="H33" s="56"/>
      <c r="I33" s="116"/>
      <c r="J33" s="120"/>
      <c r="K33" s="55"/>
      <c r="L33" s="272"/>
      <c r="M33" s="273"/>
    </row>
    <row r="34" spans="1:13" ht="20.149999999999999" customHeight="1" x14ac:dyDescent="0.2">
      <c r="A34" s="269"/>
      <c r="B34" s="270"/>
      <c r="C34" s="270"/>
      <c r="D34" s="271"/>
      <c r="E34" s="59"/>
      <c r="F34" s="58"/>
      <c r="G34" s="57"/>
      <c r="H34" s="56"/>
      <c r="I34" s="116"/>
      <c r="J34" s="120"/>
      <c r="K34" s="55"/>
      <c r="L34" s="272"/>
      <c r="M34" s="273"/>
    </row>
    <row r="35" spans="1:13" ht="20.149999999999999" customHeight="1" x14ac:dyDescent="0.2">
      <c r="A35" s="269"/>
      <c r="B35" s="270"/>
      <c r="C35" s="270"/>
      <c r="D35" s="271"/>
      <c r="E35" s="59"/>
      <c r="F35" s="58"/>
      <c r="G35" s="57"/>
      <c r="H35" s="56"/>
      <c r="I35" s="116"/>
      <c r="J35" s="120"/>
      <c r="K35" s="55"/>
      <c r="L35" s="272"/>
      <c r="M35" s="273"/>
    </row>
    <row r="36" spans="1:13" s="107" customFormat="1" ht="24.75" customHeight="1" thickBot="1" x14ac:dyDescent="0.25">
      <c r="A36" s="265" t="s">
        <v>76</v>
      </c>
      <c r="B36" s="266"/>
      <c r="C36" s="266"/>
      <c r="D36" s="266"/>
      <c r="E36" s="266"/>
      <c r="F36" s="266"/>
      <c r="G36" s="266"/>
      <c r="H36" s="125">
        <f>SUM(H13:H35)</f>
        <v>0</v>
      </c>
      <c r="I36" s="112"/>
      <c r="J36" s="124" t="s">
        <v>98</v>
      </c>
      <c r="K36" s="125">
        <f>SUM(K13:K35)</f>
        <v>0</v>
      </c>
      <c r="L36" s="267"/>
      <c r="M36" s="268">
        <f>SUM(M13:M35)</f>
        <v>0</v>
      </c>
    </row>
    <row r="37" spans="1:13" ht="20.149999999999999" customHeight="1" x14ac:dyDescent="0.2">
      <c r="A37" s="78"/>
    </row>
    <row r="38" spans="1:13" ht="20.149999999999999" customHeight="1" x14ac:dyDescent="0.2"/>
  </sheetData>
  <mergeCells count="59">
    <mergeCell ref="A2:G2"/>
    <mergeCell ref="H1:M7"/>
    <mergeCell ref="A13:D13"/>
    <mergeCell ref="L13:M13"/>
    <mergeCell ref="A14:D14"/>
    <mergeCell ref="L14:M14"/>
    <mergeCell ref="A4:B4"/>
    <mergeCell ref="A5:B5"/>
    <mergeCell ref="A9:B9"/>
    <mergeCell ref="A12:D12"/>
    <mergeCell ref="L12:M12"/>
    <mergeCell ref="A7:B7"/>
    <mergeCell ref="D7:F7"/>
    <mergeCell ref="A8:B8"/>
    <mergeCell ref="D8:F8"/>
    <mergeCell ref="A15:D15"/>
    <mergeCell ref="L15:M15"/>
    <mergeCell ref="A16:D16"/>
    <mergeCell ref="L16:M16"/>
    <mergeCell ref="A17:D17"/>
    <mergeCell ref="L17:M17"/>
    <mergeCell ref="A18:D18"/>
    <mergeCell ref="L18:M18"/>
    <mergeCell ref="A19:D19"/>
    <mergeCell ref="L19:M19"/>
    <mergeCell ref="A20:D20"/>
    <mergeCell ref="L20:M20"/>
    <mergeCell ref="A21:D21"/>
    <mergeCell ref="L21:M21"/>
    <mergeCell ref="A22:D22"/>
    <mergeCell ref="L22:M22"/>
    <mergeCell ref="A23:D23"/>
    <mergeCell ref="L23:M23"/>
    <mergeCell ref="A33:D33"/>
    <mergeCell ref="L33:M33"/>
    <mergeCell ref="L34:M34"/>
    <mergeCell ref="A24:D24"/>
    <mergeCell ref="L24:M24"/>
    <mergeCell ref="A25:D25"/>
    <mergeCell ref="L25:M25"/>
    <mergeCell ref="A26:D26"/>
    <mergeCell ref="L26:M26"/>
    <mergeCell ref="A30:D30"/>
    <mergeCell ref="L30:M30"/>
    <mergeCell ref="A31:D31"/>
    <mergeCell ref="L31:M31"/>
    <mergeCell ref="A32:D32"/>
    <mergeCell ref="L32:M32"/>
    <mergeCell ref="A27:D27"/>
    <mergeCell ref="L27:M27"/>
    <mergeCell ref="A28:D28"/>
    <mergeCell ref="L28:M28"/>
    <mergeCell ref="A29:D29"/>
    <mergeCell ref="L29:M29"/>
    <mergeCell ref="A36:G36"/>
    <mergeCell ref="L36:M36"/>
    <mergeCell ref="A35:D35"/>
    <mergeCell ref="L35:M35"/>
    <mergeCell ref="A34:D34"/>
  </mergeCells>
  <phoneticPr fontId="3"/>
  <dataValidations count="1">
    <dataValidation type="list" allowBlank="1" showInputMessage="1" showErrorMessage="1" sqref="D7:F7" xr:uid="{00000000-0002-0000-0200-000000000000}">
      <formula1>"物品購入,サービス利用,その他"</formula1>
    </dataValidation>
  </dataValidations>
  <printOptions horizontalCentered="1"/>
  <pageMargins left="0.27559055118110237" right="0.39370078740157483" top="0.27559055118110237" bottom="0.39370078740157483" header="0.51181102362204722" footer="0.51181102362204722"/>
  <pageSetup paperSize="9" scale="5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0</xdr:colOff>
                    <xdr:row>8</xdr:row>
                    <xdr:rowOff>0</xdr:rowOff>
                  </from>
                  <to>
                    <xdr:col>3</xdr:col>
                    <xdr:colOff>374650</xdr:colOff>
                    <xdr:row>8</xdr:row>
                    <xdr:rowOff>228600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1111250</xdr:colOff>
                    <xdr:row>8</xdr:row>
                    <xdr:rowOff>0</xdr:rowOff>
                  </from>
                  <to>
                    <xdr:col>3</xdr:col>
                    <xdr:colOff>1485900</xdr:colOff>
                    <xdr:row>8</xdr:row>
                    <xdr:rowOff>228600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2768600</xdr:colOff>
                    <xdr:row>8</xdr:row>
                    <xdr:rowOff>6350</xdr:rowOff>
                  </from>
                  <to>
                    <xdr:col>4</xdr:col>
                    <xdr:colOff>82550</xdr:colOff>
                    <xdr:row>9</xdr:row>
                    <xdr:rowOff>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8</xdr:col>
                    <xdr:colOff>44450</xdr:colOff>
                    <xdr:row>8</xdr:row>
                    <xdr:rowOff>0</xdr:rowOff>
                  </from>
                  <to>
                    <xdr:col>8</xdr:col>
                    <xdr:colOff>419100</xdr:colOff>
                    <xdr:row>8</xdr:row>
                    <xdr:rowOff>228600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7</xdr:col>
                    <xdr:colOff>44450</xdr:colOff>
                    <xdr:row>8</xdr:row>
                    <xdr:rowOff>0</xdr:rowOff>
                  </from>
                  <to>
                    <xdr:col>7</xdr:col>
                    <xdr:colOff>419100</xdr:colOff>
                    <xdr:row>8</xdr:row>
                    <xdr:rowOff>228600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5</xdr:col>
                    <xdr:colOff>38100</xdr:colOff>
                    <xdr:row>8</xdr:row>
                    <xdr:rowOff>6350</xdr:rowOff>
                  </from>
                  <to>
                    <xdr:col>5</xdr:col>
                    <xdr:colOff>387350</xdr:colOff>
                    <xdr:row>9</xdr:row>
                    <xdr:rowOff>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2</xdr:col>
                    <xdr:colOff>0</xdr:colOff>
                    <xdr:row>8</xdr:row>
                    <xdr:rowOff>0</xdr:rowOff>
                  </from>
                  <to>
                    <xdr:col>3</xdr:col>
                    <xdr:colOff>374650</xdr:colOff>
                    <xdr:row>8</xdr:row>
                    <xdr:rowOff>228600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3</xdr:col>
                    <xdr:colOff>1111250</xdr:colOff>
                    <xdr:row>8</xdr:row>
                    <xdr:rowOff>0</xdr:rowOff>
                  </from>
                  <to>
                    <xdr:col>3</xdr:col>
                    <xdr:colOff>1485900</xdr:colOff>
                    <xdr:row>8</xdr:row>
                    <xdr:rowOff>228600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3</xdr:col>
                    <xdr:colOff>2768600</xdr:colOff>
                    <xdr:row>8</xdr:row>
                    <xdr:rowOff>6350</xdr:rowOff>
                  </from>
                  <to>
                    <xdr:col>4</xdr:col>
                    <xdr:colOff>82550</xdr:colOff>
                    <xdr:row>9</xdr:row>
                    <xdr:rowOff>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8</xdr:col>
                    <xdr:colOff>44450</xdr:colOff>
                    <xdr:row>8</xdr:row>
                    <xdr:rowOff>0</xdr:rowOff>
                  </from>
                  <to>
                    <xdr:col>8</xdr:col>
                    <xdr:colOff>419100</xdr:colOff>
                    <xdr:row>8</xdr:row>
                    <xdr:rowOff>228600</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7</xdr:col>
                    <xdr:colOff>44450</xdr:colOff>
                    <xdr:row>8</xdr:row>
                    <xdr:rowOff>0</xdr:rowOff>
                  </from>
                  <to>
                    <xdr:col>7</xdr:col>
                    <xdr:colOff>419100</xdr:colOff>
                    <xdr:row>8</xdr:row>
                    <xdr:rowOff>228600</xdr:rowOff>
                  </to>
                </anchor>
              </controlPr>
            </control>
          </mc:Choice>
        </mc:AlternateContent>
        <mc:AlternateContent xmlns:mc="http://schemas.openxmlformats.org/markup-compatibility/2006">
          <mc:Choice Requires="x14">
            <control shapeId="4110" r:id="rId15" name="Check Box 14">
              <controlPr defaultSize="0" autoFill="0" autoLine="0" autoPict="0">
                <anchor moveWithCells="1">
                  <from>
                    <xdr:col>5</xdr:col>
                    <xdr:colOff>38100</xdr:colOff>
                    <xdr:row>8</xdr:row>
                    <xdr:rowOff>6350</xdr:rowOff>
                  </from>
                  <to>
                    <xdr:col>5</xdr:col>
                    <xdr:colOff>387350</xdr:colOff>
                    <xdr:row>9</xdr:row>
                    <xdr:rowOff>0</xdr:rowOff>
                  </to>
                </anchor>
              </controlPr>
            </control>
          </mc:Choice>
        </mc:AlternateContent>
        <mc:AlternateContent xmlns:mc="http://schemas.openxmlformats.org/markup-compatibility/2006">
          <mc:Choice Requires="x14">
            <control shapeId="4111" r:id="rId16" name="Check Box 15">
              <controlPr defaultSize="0" autoFill="0" autoLine="0" autoPict="0">
                <anchor moveWithCells="1">
                  <from>
                    <xdr:col>2</xdr:col>
                    <xdr:colOff>0</xdr:colOff>
                    <xdr:row>8</xdr:row>
                    <xdr:rowOff>0</xdr:rowOff>
                  </from>
                  <to>
                    <xdr:col>3</xdr:col>
                    <xdr:colOff>374650</xdr:colOff>
                    <xdr:row>8</xdr:row>
                    <xdr:rowOff>228600</xdr:rowOff>
                  </to>
                </anchor>
              </controlPr>
            </control>
          </mc:Choice>
        </mc:AlternateContent>
        <mc:AlternateContent xmlns:mc="http://schemas.openxmlformats.org/markup-compatibility/2006">
          <mc:Choice Requires="x14">
            <control shapeId="4112" r:id="rId17" name="Check Box 16">
              <controlPr defaultSize="0" autoFill="0" autoLine="0" autoPict="0">
                <anchor moveWithCells="1">
                  <from>
                    <xdr:col>3</xdr:col>
                    <xdr:colOff>1111250</xdr:colOff>
                    <xdr:row>8</xdr:row>
                    <xdr:rowOff>0</xdr:rowOff>
                  </from>
                  <to>
                    <xdr:col>3</xdr:col>
                    <xdr:colOff>1485900</xdr:colOff>
                    <xdr:row>8</xdr:row>
                    <xdr:rowOff>228600</xdr:rowOff>
                  </to>
                </anchor>
              </controlPr>
            </control>
          </mc:Choice>
        </mc:AlternateContent>
        <mc:AlternateContent xmlns:mc="http://schemas.openxmlformats.org/markup-compatibility/2006">
          <mc:Choice Requires="x14">
            <control shapeId="4113" r:id="rId18" name="Check Box 17">
              <controlPr defaultSize="0" autoFill="0" autoLine="0" autoPict="0">
                <anchor moveWithCells="1">
                  <from>
                    <xdr:col>3</xdr:col>
                    <xdr:colOff>2768600</xdr:colOff>
                    <xdr:row>8</xdr:row>
                    <xdr:rowOff>6350</xdr:rowOff>
                  </from>
                  <to>
                    <xdr:col>4</xdr:col>
                    <xdr:colOff>82550</xdr:colOff>
                    <xdr:row>9</xdr:row>
                    <xdr:rowOff>0</xdr:rowOff>
                  </to>
                </anchor>
              </controlPr>
            </control>
          </mc:Choice>
        </mc:AlternateContent>
        <mc:AlternateContent xmlns:mc="http://schemas.openxmlformats.org/markup-compatibility/2006">
          <mc:Choice Requires="x14">
            <control shapeId="4115" r:id="rId19" name="Check Box 19">
              <controlPr defaultSize="0" autoFill="0" autoLine="0" autoPict="0">
                <anchor moveWithCells="1">
                  <from>
                    <xdr:col>8</xdr:col>
                    <xdr:colOff>44450</xdr:colOff>
                    <xdr:row>8</xdr:row>
                    <xdr:rowOff>0</xdr:rowOff>
                  </from>
                  <to>
                    <xdr:col>8</xdr:col>
                    <xdr:colOff>419100</xdr:colOff>
                    <xdr:row>8</xdr:row>
                    <xdr:rowOff>228600</xdr:rowOff>
                  </to>
                </anchor>
              </controlPr>
            </control>
          </mc:Choice>
        </mc:AlternateContent>
        <mc:AlternateContent xmlns:mc="http://schemas.openxmlformats.org/markup-compatibility/2006">
          <mc:Choice Requires="x14">
            <control shapeId="4116" r:id="rId20" name="Check Box 20">
              <controlPr defaultSize="0" autoFill="0" autoLine="0" autoPict="0">
                <anchor moveWithCells="1">
                  <from>
                    <xdr:col>7</xdr:col>
                    <xdr:colOff>44450</xdr:colOff>
                    <xdr:row>8</xdr:row>
                    <xdr:rowOff>0</xdr:rowOff>
                  </from>
                  <to>
                    <xdr:col>7</xdr:col>
                    <xdr:colOff>419100</xdr:colOff>
                    <xdr:row>8</xdr:row>
                    <xdr:rowOff>228600</xdr:rowOff>
                  </to>
                </anchor>
              </controlPr>
            </control>
          </mc:Choice>
        </mc:AlternateContent>
        <mc:AlternateContent xmlns:mc="http://schemas.openxmlformats.org/markup-compatibility/2006">
          <mc:Choice Requires="x14">
            <control shapeId="4117" r:id="rId21" name="Check Box 21">
              <controlPr defaultSize="0" autoFill="0" autoLine="0" autoPict="0">
                <anchor moveWithCells="1">
                  <from>
                    <xdr:col>5</xdr:col>
                    <xdr:colOff>38100</xdr:colOff>
                    <xdr:row>8</xdr:row>
                    <xdr:rowOff>6350</xdr:rowOff>
                  </from>
                  <to>
                    <xdr:col>5</xdr:col>
                    <xdr:colOff>387350</xdr:colOff>
                    <xdr:row>9</xdr:row>
                    <xdr:rowOff>0</xdr:rowOff>
                  </to>
                </anchor>
              </controlPr>
            </control>
          </mc:Choice>
        </mc:AlternateContent>
        <mc:AlternateContent xmlns:mc="http://schemas.openxmlformats.org/markup-compatibility/2006">
          <mc:Choice Requires="x14">
            <control shapeId="4119" r:id="rId22" name="Check Box 23">
              <controlPr defaultSize="0" autoFill="0" autoLine="0" autoPict="0">
                <anchor moveWithCells="1">
                  <from>
                    <xdr:col>7</xdr:col>
                    <xdr:colOff>44450</xdr:colOff>
                    <xdr:row>8</xdr:row>
                    <xdr:rowOff>0</xdr:rowOff>
                  </from>
                  <to>
                    <xdr:col>7</xdr:col>
                    <xdr:colOff>419100</xdr:colOff>
                    <xdr:row>8</xdr:row>
                    <xdr:rowOff>228600</xdr:rowOff>
                  </to>
                </anchor>
              </controlPr>
            </control>
          </mc:Choice>
        </mc:AlternateContent>
        <mc:AlternateContent xmlns:mc="http://schemas.openxmlformats.org/markup-compatibility/2006">
          <mc:Choice Requires="x14">
            <control shapeId="4120" r:id="rId23" name="Check Box 24">
              <controlPr defaultSize="0" autoFill="0" autoLine="0" autoPict="0">
                <anchor moveWithCells="1">
                  <from>
                    <xdr:col>9</xdr:col>
                    <xdr:colOff>44450</xdr:colOff>
                    <xdr:row>8</xdr:row>
                    <xdr:rowOff>0</xdr:rowOff>
                  </from>
                  <to>
                    <xdr:col>9</xdr:col>
                    <xdr:colOff>419100</xdr:colOff>
                    <xdr:row>8</xdr:row>
                    <xdr:rowOff>228600</xdr:rowOff>
                  </to>
                </anchor>
              </controlPr>
            </control>
          </mc:Choice>
        </mc:AlternateContent>
        <mc:AlternateContent xmlns:mc="http://schemas.openxmlformats.org/markup-compatibility/2006">
          <mc:Choice Requires="x14">
            <control shapeId="4121" r:id="rId24" name="Check Box 25">
              <controlPr defaultSize="0" autoFill="0" autoLine="0" autoPict="0">
                <anchor moveWithCells="1">
                  <from>
                    <xdr:col>8</xdr:col>
                    <xdr:colOff>44450</xdr:colOff>
                    <xdr:row>8</xdr:row>
                    <xdr:rowOff>0</xdr:rowOff>
                  </from>
                  <to>
                    <xdr:col>8</xdr:col>
                    <xdr:colOff>419100</xdr:colOff>
                    <xdr:row>8</xdr:row>
                    <xdr:rowOff>228600</xdr:rowOff>
                  </to>
                </anchor>
              </controlPr>
            </control>
          </mc:Choice>
        </mc:AlternateContent>
        <mc:AlternateContent xmlns:mc="http://schemas.openxmlformats.org/markup-compatibility/2006">
          <mc:Choice Requires="x14">
            <control shapeId="4122" r:id="rId25" name="Check Box 26">
              <controlPr defaultSize="0" autoFill="0" autoLine="0" autoPict="0">
                <anchor moveWithCells="1">
                  <from>
                    <xdr:col>7</xdr:col>
                    <xdr:colOff>44450</xdr:colOff>
                    <xdr:row>8</xdr:row>
                    <xdr:rowOff>0</xdr:rowOff>
                  </from>
                  <to>
                    <xdr:col>7</xdr:col>
                    <xdr:colOff>419100</xdr:colOff>
                    <xdr:row>8</xdr:row>
                    <xdr:rowOff>228600</xdr:rowOff>
                  </to>
                </anchor>
              </controlPr>
            </control>
          </mc:Choice>
        </mc:AlternateContent>
        <mc:AlternateContent xmlns:mc="http://schemas.openxmlformats.org/markup-compatibility/2006">
          <mc:Choice Requires="x14">
            <control shapeId="4123" r:id="rId26" name="Check Box 27">
              <controlPr defaultSize="0" autoFill="0" autoLine="0" autoPict="0">
                <anchor moveWithCells="1">
                  <from>
                    <xdr:col>9</xdr:col>
                    <xdr:colOff>44450</xdr:colOff>
                    <xdr:row>8</xdr:row>
                    <xdr:rowOff>0</xdr:rowOff>
                  </from>
                  <to>
                    <xdr:col>9</xdr:col>
                    <xdr:colOff>419100</xdr:colOff>
                    <xdr:row>8</xdr:row>
                    <xdr:rowOff>228600</xdr:rowOff>
                  </to>
                </anchor>
              </controlPr>
            </control>
          </mc:Choice>
        </mc:AlternateContent>
        <mc:AlternateContent xmlns:mc="http://schemas.openxmlformats.org/markup-compatibility/2006">
          <mc:Choice Requires="x14">
            <control shapeId="4124" r:id="rId27" name="Check Box 28">
              <controlPr defaultSize="0" autoFill="0" autoLine="0" autoPict="0">
                <anchor moveWithCells="1">
                  <from>
                    <xdr:col>8</xdr:col>
                    <xdr:colOff>44450</xdr:colOff>
                    <xdr:row>8</xdr:row>
                    <xdr:rowOff>0</xdr:rowOff>
                  </from>
                  <to>
                    <xdr:col>8</xdr:col>
                    <xdr:colOff>419100</xdr:colOff>
                    <xdr:row>8</xdr:row>
                    <xdr:rowOff>228600</xdr:rowOff>
                  </to>
                </anchor>
              </controlPr>
            </control>
          </mc:Choice>
        </mc:AlternateContent>
        <mc:AlternateContent xmlns:mc="http://schemas.openxmlformats.org/markup-compatibility/2006">
          <mc:Choice Requires="x14">
            <control shapeId="4125" r:id="rId28" name="Check Box 29">
              <controlPr defaultSize="0" autoFill="0" autoLine="0" autoPict="0">
                <anchor moveWithCells="1">
                  <from>
                    <xdr:col>7</xdr:col>
                    <xdr:colOff>44450</xdr:colOff>
                    <xdr:row>8</xdr:row>
                    <xdr:rowOff>0</xdr:rowOff>
                  </from>
                  <to>
                    <xdr:col>7</xdr:col>
                    <xdr:colOff>419100</xdr:colOff>
                    <xdr:row>8</xdr:row>
                    <xdr:rowOff>228600</xdr:rowOff>
                  </to>
                </anchor>
              </controlPr>
            </control>
          </mc:Choice>
        </mc:AlternateContent>
        <mc:AlternateContent xmlns:mc="http://schemas.openxmlformats.org/markup-compatibility/2006">
          <mc:Choice Requires="x14">
            <control shapeId="4126" r:id="rId29" name="Check Box 30">
              <controlPr defaultSize="0" autoFill="0" autoLine="0" autoPict="0">
                <anchor moveWithCells="1">
                  <from>
                    <xdr:col>9</xdr:col>
                    <xdr:colOff>44450</xdr:colOff>
                    <xdr:row>8</xdr:row>
                    <xdr:rowOff>0</xdr:rowOff>
                  </from>
                  <to>
                    <xdr:col>9</xdr:col>
                    <xdr:colOff>419100</xdr:colOff>
                    <xdr:row>8</xdr:row>
                    <xdr:rowOff>228600</xdr:rowOff>
                  </to>
                </anchor>
              </controlPr>
            </control>
          </mc:Choice>
        </mc:AlternateContent>
        <mc:AlternateContent xmlns:mc="http://schemas.openxmlformats.org/markup-compatibility/2006">
          <mc:Choice Requires="x14">
            <control shapeId="4127" r:id="rId30" name="Check Box 31">
              <controlPr defaultSize="0" autoFill="0" autoLine="0" autoPict="0">
                <anchor moveWithCells="1">
                  <from>
                    <xdr:col>8</xdr:col>
                    <xdr:colOff>44450</xdr:colOff>
                    <xdr:row>8</xdr:row>
                    <xdr:rowOff>0</xdr:rowOff>
                  </from>
                  <to>
                    <xdr:col>8</xdr:col>
                    <xdr:colOff>419100</xdr:colOff>
                    <xdr:row>8</xdr:row>
                    <xdr:rowOff>228600</xdr:rowOff>
                  </to>
                </anchor>
              </controlPr>
            </control>
          </mc:Choice>
        </mc:AlternateContent>
        <mc:AlternateContent xmlns:mc="http://schemas.openxmlformats.org/markup-compatibility/2006">
          <mc:Choice Requires="x14">
            <control shapeId="4128" r:id="rId31" name="Check Box 32">
              <controlPr defaultSize="0" autoFill="0" autoLine="0" autoPict="0">
                <anchor moveWithCells="1">
                  <from>
                    <xdr:col>10</xdr:col>
                    <xdr:colOff>1104900</xdr:colOff>
                    <xdr:row>8</xdr:row>
                    <xdr:rowOff>6350</xdr:rowOff>
                  </from>
                  <to>
                    <xdr:col>11</xdr:col>
                    <xdr:colOff>82550</xdr:colOff>
                    <xdr:row>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様式1　統一積算書（集約）</vt:lpstr>
      <vt:lpstr>様式2 内訳明細（作業費用）</vt:lpstr>
      <vt:lpstr>様式3 内訳明細（物品・サービス費用）</vt:lpstr>
      <vt:lpstr>'様式1　統一積算書（集約）'!Print_Area</vt:lpstr>
      <vt:lpstr>'様式2 内訳明細（作業費用）'!Print_Area</vt:lpstr>
      <vt:lpstr>'様式3 内訳明細（物品・サービス費用）'!Print_Area</vt:lpstr>
      <vt:lpstr>'様式2 内訳明細（作業費用）'!Print_Titles</vt:lpstr>
      <vt:lpstr>'様式3 内訳明細（物品・サービス費用）'!Print_Titles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2025-08-18T05:13:28Z</dcterms:created>
  <dcterms:modified xsi:type="dcterms:W3CDTF">2025-08-18T05:13:40Z</dcterms:modified>
</cp:coreProperties>
</file>