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440" windowHeight="9096"/>
  </bookViews>
  <sheets>
    <sheet name="試算表" sheetId="4" r:id="rId1"/>
    <sheet name="試算表 (入力例)" sheetId="5" r:id="rId2"/>
  </sheets>
  <definedNames>
    <definedName name="_xlnm.Print_Area" localSheetId="0">試算表!$A$1:$L$22</definedName>
    <definedName name="_xlnm.Print_Area" localSheetId="1">'試算表 (入力例)'!$A$1:$L$22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5" i="5" l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30" i="5"/>
  <c r="B131" i="5" s="1"/>
  <c r="B132" i="5" s="1"/>
  <c r="B133" i="5" s="1"/>
  <c r="B125" i="5"/>
  <c r="B126" i="5" s="1"/>
  <c r="B127" i="5" s="1"/>
  <c r="B128" i="5" s="1"/>
  <c r="B120" i="5"/>
  <c r="B121" i="5" s="1"/>
  <c r="B122" i="5" s="1"/>
  <c r="B123" i="5" s="1"/>
  <c r="B101" i="5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80" i="5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78" i="5"/>
  <c r="B72" i="5"/>
  <c r="B73" i="5" s="1"/>
  <c r="B74" i="5" s="1"/>
  <c r="B75" i="5" s="1"/>
  <c r="B76" i="5" s="1"/>
  <c r="F68" i="5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B67" i="5"/>
  <c r="B68" i="5" s="1"/>
  <c r="B69" i="5" s="1"/>
  <c r="B70" i="5" s="1"/>
  <c r="B66" i="5"/>
  <c r="B63" i="5"/>
  <c r="B64" i="5" s="1"/>
  <c r="B60" i="5"/>
  <c r="B61" i="5" s="1"/>
  <c r="C47" i="5"/>
  <c r="C48" i="5" s="1"/>
  <c r="C49" i="5" s="1"/>
  <c r="C50" i="5" s="1"/>
  <c r="C51" i="5" s="1"/>
  <c r="C52" i="5" s="1"/>
  <c r="C53" i="5" s="1"/>
  <c r="C54" i="5" s="1"/>
  <c r="C55" i="5" s="1"/>
  <c r="C56" i="5" s="1"/>
  <c r="C46" i="5"/>
  <c r="B46" i="5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E19" i="5"/>
  <c r="I18" i="5"/>
  <c r="G18" i="5"/>
  <c r="F18" i="5"/>
  <c r="C18" i="5"/>
  <c r="H18" i="5" s="1"/>
  <c r="G17" i="5"/>
  <c r="F17" i="5"/>
  <c r="C17" i="5"/>
  <c r="I17" i="5" s="1"/>
  <c r="G16" i="5"/>
  <c r="F16" i="5"/>
  <c r="C16" i="5"/>
  <c r="I16" i="5" s="1"/>
  <c r="G15" i="5"/>
  <c r="F15" i="5"/>
  <c r="C15" i="5"/>
  <c r="H15" i="5" s="1"/>
  <c r="G14" i="5"/>
  <c r="F14" i="5"/>
  <c r="C14" i="5"/>
  <c r="I14" i="5" s="1"/>
  <c r="H13" i="5"/>
  <c r="G13" i="5"/>
  <c r="F13" i="5"/>
  <c r="C13" i="5"/>
  <c r="I13" i="5" s="1"/>
  <c r="G12" i="5"/>
  <c r="F12" i="5"/>
  <c r="C12" i="5"/>
  <c r="G11" i="5"/>
  <c r="F11" i="5"/>
  <c r="C11" i="5"/>
  <c r="G10" i="5"/>
  <c r="F10" i="5"/>
  <c r="C10" i="5"/>
  <c r="H10" i="5" s="1"/>
  <c r="L9" i="5"/>
  <c r="L19" i="5" s="1"/>
  <c r="G9" i="5"/>
  <c r="F9" i="5"/>
  <c r="C9" i="5"/>
  <c r="H9" i="5" s="1"/>
  <c r="I15" i="5" l="1"/>
  <c r="H17" i="5"/>
  <c r="G19" i="5"/>
  <c r="F19" i="5"/>
  <c r="H12" i="5"/>
  <c r="H14" i="5"/>
  <c r="H11" i="5"/>
  <c r="B35" i="5"/>
  <c r="I12" i="5" s="1"/>
  <c r="H16" i="5"/>
  <c r="I10" i="5" l="1"/>
  <c r="I9" i="5"/>
  <c r="I11" i="5"/>
  <c r="K9" i="5"/>
  <c r="K19" i="5" s="1"/>
  <c r="H19" i="5"/>
  <c r="J9" i="5"/>
  <c r="J19" i="5" s="1"/>
  <c r="I19" i="5" l="1"/>
  <c r="F21" i="5" s="1"/>
  <c r="F22" i="5" s="1"/>
  <c r="J21" i="5" s="1"/>
  <c r="G12" i="4" l="1"/>
  <c r="L9" i="4" l="1"/>
  <c r="F9" i="4" l="1"/>
  <c r="G11" i="4"/>
  <c r="F11" i="4"/>
  <c r="G9" i="4"/>
  <c r="G10" i="4"/>
  <c r="G13" i="4"/>
  <c r="G14" i="4"/>
  <c r="G15" i="4"/>
  <c r="G16" i="4"/>
  <c r="G17" i="4"/>
  <c r="G18" i="4"/>
  <c r="G19" i="4" l="1"/>
  <c r="E19" i="4" l="1"/>
  <c r="C12" i="4"/>
  <c r="C46" i="4" l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B46" i="4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F10" i="4"/>
  <c r="F68" i="4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C15" i="4" l="1"/>
  <c r="C14" i="4" l="1"/>
  <c r="C13" i="4"/>
  <c r="C9" i="4" l="1"/>
  <c r="B130" i="4" l="1"/>
  <c r="B131" i="4" s="1"/>
  <c r="B132" i="4" s="1"/>
  <c r="B133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20" i="4"/>
  <c r="B121" i="4" s="1"/>
  <c r="B122" i="4" s="1"/>
  <c r="B123" i="4" s="1"/>
  <c r="B125" i="4" s="1"/>
  <c r="B126" i="4" s="1"/>
  <c r="B127" i="4" s="1"/>
  <c r="B128" i="4" s="1"/>
  <c r="B101" i="4"/>
  <c r="B102" i="4" s="1"/>
  <c r="B103" i="4" s="1"/>
  <c r="B104" i="4" s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80" i="4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72" i="4"/>
  <c r="B73" i="4" s="1"/>
  <c r="B74" i="4" s="1"/>
  <c r="B75" i="4" s="1"/>
  <c r="B76" i="4" s="1"/>
  <c r="B66" i="4"/>
  <c r="B63" i="4"/>
  <c r="B64" i="4" s="1"/>
  <c r="B60" i="4"/>
  <c r="B61" i="4" s="1"/>
  <c r="F18" i="4"/>
  <c r="C18" i="4"/>
  <c r="F17" i="4"/>
  <c r="C17" i="4"/>
  <c r="F16" i="4"/>
  <c r="C16" i="4"/>
  <c r="F15" i="4"/>
  <c r="F14" i="4"/>
  <c r="F13" i="4"/>
  <c r="F12" i="4"/>
  <c r="C11" i="4"/>
  <c r="C10" i="4"/>
  <c r="L19" i="4"/>
  <c r="B35" i="4" l="1"/>
  <c r="H15" i="4"/>
  <c r="H14" i="4"/>
  <c r="B67" i="4"/>
  <c r="B68" i="4" s="1"/>
  <c r="B69" i="4" s="1"/>
  <c r="B70" i="4" s="1"/>
  <c r="H13" i="4"/>
  <c r="H17" i="4"/>
  <c r="I17" i="4"/>
  <c r="I18" i="4"/>
  <c r="H18" i="4"/>
  <c r="H16" i="4"/>
  <c r="I16" i="4"/>
  <c r="H11" i="4"/>
  <c r="B78" i="4"/>
  <c r="F19" i="4"/>
  <c r="B92" i="4"/>
  <c r="B93" i="4" s="1"/>
  <c r="K9" i="4" l="1"/>
  <c r="K19" i="4" s="1"/>
  <c r="J9" i="4"/>
  <c r="J19" i="4" s="1"/>
  <c r="I14" i="4"/>
  <c r="I15" i="4"/>
  <c r="H12" i="4"/>
  <c r="I10" i="4"/>
  <c r="I13" i="4"/>
  <c r="I11" i="4"/>
  <c r="I12" i="4"/>
  <c r="I9" i="4"/>
  <c r="B94" i="4"/>
  <c r="B95" i="4" s="1"/>
  <c r="H9" i="4" s="1"/>
  <c r="B96" i="4" l="1"/>
  <c r="B97" i="4" s="1"/>
  <c r="B98" i="4" s="1"/>
  <c r="B99" i="4" s="1"/>
  <c r="H10" i="4"/>
  <c r="H19" i="4" s="1"/>
  <c r="F21" i="4" s="1"/>
  <c r="I19" i="4"/>
  <c r="F22" i="4" l="1"/>
  <c r="J21" i="4" s="1"/>
</calcChain>
</file>

<file path=xl/sharedStrings.xml><?xml version="1.0" encoding="utf-8"?>
<sst xmlns="http://schemas.openxmlformats.org/spreadsheetml/2006/main" count="114" uniqueCount="50">
  <si>
    <t>年齢</t>
    <rPh sb="0" eb="2">
      <t>ネンレイ</t>
    </rPh>
    <phoneticPr fontId="2"/>
  </si>
  <si>
    <t>基準額</t>
    <rPh sb="0" eb="3">
      <t>キジュンガク</t>
    </rPh>
    <phoneticPr fontId="2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</si>
  <si>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</si>
  <si>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</si>
  <si>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世　　帯　　状　　況</t>
    <rPh sb="0" eb="1">
      <t>ヨ</t>
    </rPh>
    <rPh sb="3" eb="4">
      <t>オビ</t>
    </rPh>
    <rPh sb="6" eb="7">
      <t>ジョウ</t>
    </rPh>
    <rPh sb="9" eb="10">
      <t>キョウ</t>
    </rPh>
    <phoneticPr fontId="3"/>
  </si>
  <si>
    <t>需　　要　　額　　等</t>
    <rPh sb="0" eb="1">
      <t>モトメ</t>
    </rPh>
    <rPh sb="3" eb="4">
      <t>ヨウ</t>
    </rPh>
    <rPh sb="6" eb="7">
      <t>ガク</t>
    </rPh>
    <rPh sb="9" eb="10">
      <t>トウ</t>
    </rPh>
    <phoneticPr fontId="3"/>
  </si>
  <si>
    <t>氏　　　名</t>
    <rPh sb="0" eb="1">
      <t>シ</t>
    </rPh>
    <rPh sb="4" eb="5">
      <t>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</si>
  <si>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</si>
  <si>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1">
      <t>トシ</t>
    </rPh>
    <rPh sb="1" eb="2">
      <t>ヨワイ</t>
    </rPh>
    <phoneticPr fontId="3"/>
  </si>
  <si>
    <t>教 育 扶 助</t>
    <rPh sb="0" eb="1">
      <t>キョウ</t>
    </rPh>
    <rPh sb="2" eb="3">
      <t>イク</t>
    </rPh>
    <rPh sb="4" eb="5">
      <t>タモツ</t>
    </rPh>
    <rPh sb="6" eb="7">
      <t>スケ</t>
    </rPh>
    <phoneticPr fontId="3"/>
  </si>
  <si>
    <t>生 活 扶 助 基 準</t>
    <rPh sb="0" eb="1">
      <t>ショウ</t>
    </rPh>
    <rPh sb="2" eb="3">
      <t>カツ</t>
    </rPh>
    <rPh sb="4" eb="5">
      <t>タモツ</t>
    </rPh>
    <rPh sb="6" eb="7">
      <t>スケ</t>
    </rPh>
    <rPh sb="8" eb="9">
      <t>モト</t>
    </rPh>
    <rPh sb="10" eb="11">
      <t>ジュン</t>
    </rPh>
    <phoneticPr fontId="3"/>
  </si>
  <si>
    <t>基準額</t>
    <rPh sb="0" eb="2">
      <t>キジュン</t>
    </rPh>
    <rPh sb="2" eb="3">
      <t>ガク</t>
    </rPh>
    <phoneticPr fontId="3"/>
  </si>
  <si>
    <t>学校給食費</t>
    <rPh sb="0" eb="2">
      <t>ガッコウ</t>
    </rPh>
    <rPh sb="2" eb="4">
      <t>キュウショク</t>
    </rPh>
    <rPh sb="4" eb="5">
      <t>ヒ</t>
    </rPh>
    <phoneticPr fontId="3"/>
  </si>
  <si>
    <t>第１類基準額</t>
    <rPh sb="0" eb="1">
      <t>ダイ</t>
    </rPh>
    <rPh sb="2" eb="3">
      <t>ルイ</t>
    </rPh>
    <rPh sb="3" eb="5">
      <t>キジュン</t>
    </rPh>
    <rPh sb="5" eb="6">
      <t>ガク</t>
    </rPh>
    <phoneticPr fontId="3"/>
  </si>
  <si>
    <t>期末一時金</t>
    <rPh sb="0" eb="2">
      <t>キマツ</t>
    </rPh>
    <rPh sb="2" eb="5">
      <t>イチジキン</t>
    </rPh>
    <phoneticPr fontId="3"/>
  </si>
  <si>
    <t>第２類基準額</t>
    <rPh sb="0" eb="1">
      <t>ダイ</t>
    </rPh>
    <rPh sb="2" eb="3">
      <t>ルイ</t>
    </rPh>
    <rPh sb="3" eb="5">
      <t>キジュン</t>
    </rPh>
    <rPh sb="5" eb="6">
      <t>ガク</t>
    </rPh>
    <phoneticPr fontId="3"/>
  </si>
  <si>
    <t>冬期加算額</t>
    <rPh sb="0" eb="2">
      <t>トウキ</t>
    </rPh>
    <rPh sb="2" eb="4">
      <t>カサン</t>
    </rPh>
    <rPh sb="4" eb="5">
      <t>ガク</t>
    </rPh>
    <phoneticPr fontId="3"/>
  </si>
  <si>
    <t>住宅扶助</t>
    <rPh sb="0" eb="2">
      <t>ジュウタク</t>
    </rPh>
    <rPh sb="2" eb="4">
      <t>フジョ</t>
    </rPh>
    <phoneticPr fontId="3"/>
  </si>
  <si>
    <t>合　計</t>
    <rPh sb="0" eb="1">
      <t>ゴウ</t>
    </rPh>
    <rPh sb="2" eb="3">
      <t>ケイ</t>
    </rPh>
    <phoneticPr fontId="3"/>
  </si>
  <si>
    <t>月  額</t>
    <rPh sb="0" eb="1">
      <t>ツキ</t>
    </rPh>
    <rPh sb="3" eb="4">
      <t>ガク</t>
    </rPh>
    <phoneticPr fontId="3"/>
  </si>
  <si>
    <t>年  額</t>
    <rPh sb="0" eb="1">
      <t>トシ</t>
    </rPh>
    <rPh sb="3" eb="4">
      <t>ガク</t>
    </rPh>
    <phoneticPr fontId="3"/>
  </si>
  <si>
    <t>認定基準日</t>
    <rPh sb="0" eb="5">
      <t>ニンテイキジュンビ</t>
    </rPh>
    <phoneticPr fontId="2"/>
  </si>
  <si>
    <t>学生</t>
    <rPh sb="0" eb="2">
      <t>ガクセイ</t>
    </rPh>
    <phoneticPr fontId="3"/>
  </si>
  <si>
    <t>学生区分</t>
    <rPh sb="0" eb="4">
      <t>ガクセイクブン</t>
    </rPh>
    <phoneticPr fontId="2"/>
  </si>
  <si>
    <t>教育扶助</t>
    <rPh sb="0" eb="4">
      <t>キョウイクフジョ</t>
    </rPh>
    <phoneticPr fontId="2"/>
  </si>
  <si>
    <t>給食費</t>
    <rPh sb="0" eb="3">
      <t>キュウショクヒ</t>
    </rPh>
    <phoneticPr fontId="2"/>
  </si>
  <si>
    <t>冬季加算額</t>
    <rPh sb="0" eb="5">
      <t>トウキカサンガク</t>
    </rPh>
    <phoneticPr fontId="2"/>
  </si>
  <si>
    <t>住宅扶助</t>
    <rPh sb="0" eb="4">
      <t>ジュウタクフジョ</t>
    </rPh>
    <phoneticPr fontId="2"/>
  </si>
  <si>
    <t>世帯人数</t>
    <rPh sb="0" eb="2">
      <t>セタイ</t>
    </rPh>
    <rPh sb="2" eb="4">
      <t>ニンズウ</t>
    </rPh>
    <phoneticPr fontId="2"/>
  </si>
  <si>
    <t>第2類基準額</t>
    <rPh sb="0" eb="1">
      <t>ダイ</t>
    </rPh>
    <rPh sb="2" eb="3">
      <t>ルイ</t>
    </rPh>
    <rPh sb="3" eb="6">
      <t>キジュンガク</t>
    </rPh>
    <phoneticPr fontId="2"/>
  </si>
  <si>
    <t>第1類基準額</t>
    <rPh sb="0" eb="1">
      <t>ダイ</t>
    </rPh>
    <rPh sb="2" eb="6">
      <t>ルイキジュンガク</t>
    </rPh>
    <phoneticPr fontId="2"/>
  </si>
  <si>
    <t>所得金額</t>
    <rPh sb="0" eb="2">
      <t>ショトク</t>
    </rPh>
    <rPh sb="2" eb="4">
      <t>キンガク</t>
    </rPh>
    <rPh sb="3" eb="4">
      <t>ニュウキン</t>
    </rPh>
    <phoneticPr fontId="3"/>
  </si>
  <si>
    <t>所得金額／需要額</t>
    <rPh sb="0" eb="2">
      <t>ショトク</t>
    </rPh>
    <rPh sb="2" eb="4">
      <t>キンガク</t>
    </rPh>
    <rPh sb="3" eb="4">
      <t>ガク</t>
    </rPh>
    <rPh sb="5" eb="7">
      <t>ジュヨウ</t>
    </rPh>
    <rPh sb="7" eb="8">
      <t>ガク</t>
    </rPh>
    <phoneticPr fontId="3"/>
  </si>
  <si>
    <t>（単位：円）</t>
    <rPh sb="1" eb="3">
      <t>タンイ</t>
    </rPh>
    <rPh sb="4" eb="5">
      <t>エン</t>
    </rPh>
    <phoneticPr fontId="2"/>
  </si>
  <si>
    <t>米原　太郎</t>
    <rPh sb="0" eb="2">
      <t>マイバラ</t>
    </rPh>
    <rPh sb="3" eb="5">
      <t>タロウ</t>
    </rPh>
    <phoneticPr fontId="2"/>
  </si>
  <si>
    <t>米原　花子</t>
    <rPh sb="0" eb="2">
      <t>マイバラ</t>
    </rPh>
    <rPh sb="3" eb="5">
      <t>ハナコ</t>
    </rPh>
    <phoneticPr fontId="2"/>
  </si>
  <si>
    <t>米原　蛍</t>
    <rPh sb="0" eb="2">
      <t>マイバラ</t>
    </rPh>
    <rPh sb="3" eb="4">
      <t>ホタル</t>
    </rPh>
    <phoneticPr fontId="2"/>
  </si>
  <si>
    <t>米原　桜</t>
    <rPh sb="0" eb="2">
      <t>マイバラ</t>
    </rPh>
    <rPh sb="3" eb="4">
      <t>サクラ</t>
    </rPh>
    <phoneticPr fontId="2"/>
  </si>
  <si>
    <t>は自動計算</t>
    <rPh sb="1" eb="5">
      <t>ジドウケイサン</t>
    </rPh>
    <phoneticPr fontId="2"/>
  </si>
  <si>
    <t>令和6年度支給分</t>
    <rPh sb="5" eb="7">
      <t>シキュウ</t>
    </rPh>
    <rPh sb="7" eb="8">
      <t>ブン</t>
    </rPh>
    <phoneticPr fontId="2"/>
  </si>
  <si>
    <t>期末一時扶助</t>
    <rPh sb="0" eb="2">
      <t>キマツ</t>
    </rPh>
    <rPh sb="2" eb="4">
      <t>イチジ</t>
    </rPh>
    <rPh sb="4" eb="6">
      <t>フジョ</t>
    </rPh>
    <phoneticPr fontId="2"/>
  </si>
  <si>
    <t>世帯人数</t>
    <rPh sb="0" eb="2">
      <t>セタイ</t>
    </rPh>
    <rPh sb="2" eb="4">
      <t>ニンズウ</t>
    </rPh>
    <phoneticPr fontId="2"/>
  </si>
  <si>
    <t>逓減率</t>
    <rPh sb="0" eb="2">
      <t>テイゲン</t>
    </rPh>
    <rPh sb="2" eb="3">
      <t>リツ</t>
    </rPh>
    <phoneticPr fontId="2"/>
  </si>
  <si>
    <t>教材費</t>
    <rPh sb="0" eb="3">
      <t>キョウザイヒ</t>
    </rPh>
    <phoneticPr fontId="2"/>
  </si>
  <si>
    <t>教材費</t>
    <rPh sb="0" eb="3">
      <t>キョウザイヒ</t>
    </rPh>
    <phoneticPr fontId="2"/>
  </si>
  <si>
    <t>障害者加算</t>
    <rPh sb="0" eb="3">
      <t>ショウガイシャ</t>
    </rPh>
    <rPh sb="3" eb="5">
      <t>カサン</t>
    </rPh>
    <phoneticPr fontId="2"/>
  </si>
  <si>
    <t>左の数値が1.5以下であれば対象になります</t>
    <rPh sb="0" eb="1">
      <t>ヒダリ</t>
    </rPh>
    <rPh sb="2" eb="4">
      <t>スウチ</t>
    </rPh>
    <rPh sb="8" eb="10">
      <t>イカ</t>
    </rPh>
    <rPh sb="14" eb="16">
      <t>タイショウ</t>
    </rPh>
    <phoneticPr fontId="2"/>
  </si>
  <si>
    <t>準要保護者該当・非該当シミレーション</t>
    <rPh sb="0" eb="1">
      <t>ジュン</t>
    </rPh>
    <rPh sb="1" eb="4">
      <t>ヨウホゴ</t>
    </rPh>
    <rPh sb="4" eb="5">
      <t>シャ</t>
    </rPh>
    <rPh sb="5" eb="7">
      <t>ガイトウ</t>
    </rPh>
    <rPh sb="8" eb="11">
      <t>ヒガイトウ</t>
    </rPh>
    <phoneticPr fontId="3"/>
  </si>
  <si>
    <t>需要額合計</t>
    <rPh sb="0" eb="2">
      <t>ジュヨウ</t>
    </rPh>
    <rPh sb="2" eb="3">
      <t>ガク</t>
    </rPh>
    <rPh sb="3" eb="5">
      <t>ゴウケイ</t>
    </rPh>
    <phoneticPr fontId="3"/>
  </si>
  <si>
    <t>■氏名、生年月日、学生（小・中学生の別）、年間所得金額を入力してください。
　 ただし、給与所得または公的年金等所得の場合、年間所得金額は10万円を控除した額を入力してください。
■このシミュレーション結果で、就学援助が決定するものではありませんので、目安としてください。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</si>
</sst>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0.00_ "/>
    <numFmt numFmtId="178" formatCode="#,##0_ "/>
    <numFmt numFmtId="179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6"/>
      <name val="HGPｺﾞｼｯｸM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4" fontId="7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176" fontId="4" fillId="4" borderId="1" xfId="0" applyNumberFormat="1" applyFont="1" applyFill="1" applyBorder="1">
      <alignment vertical="center"/>
    </xf>
    <xf numFmtId="179" fontId="4" fillId="4" borderId="3" xfId="0" applyNumberFormat="1" applyFont="1" applyFill="1" applyBorder="1">
      <alignment vertical="center"/>
    </xf>
    <xf numFmtId="179" fontId="4" fillId="4" borderId="1" xfId="0" applyNumberFormat="1" applyFont="1" applyFill="1" applyBorder="1">
      <alignment vertical="center"/>
    </xf>
    <xf numFmtId="3" fontId="4" fillId="4" borderId="1" xfId="0" applyNumberFormat="1" applyFont="1" applyFill="1" applyBorder="1">
      <alignment vertical="center"/>
    </xf>
    <xf numFmtId="3" fontId="4" fillId="4" borderId="5" xfId="0" applyNumberFormat="1" applyFont="1" applyFill="1" applyBorder="1">
      <alignment vertical="center"/>
    </xf>
    <xf numFmtId="178" fontId="4" fillId="4" borderId="6" xfId="0" applyNumberFormat="1" applyFont="1" applyFill="1" applyBorder="1" applyAlignment="1">
      <alignment horizontal="right" vertical="center"/>
    </xf>
    <xf numFmtId="179" fontId="4" fillId="4" borderId="1" xfId="0" applyNumberFormat="1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3" borderId="0" xfId="0" applyFont="1" applyFill="1">
      <alignment vertical="center"/>
    </xf>
    <xf numFmtId="38" fontId="4" fillId="3" borderId="0" xfId="1" applyFont="1" applyFill="1">
      <alignment vertical="center"/>
    </xf>
    <xf numFmtId="0" fontId="4" fillId="4" borderId="0" xfId="0" applyFont="1" applyFill="1">
      <alignment vertical="center"/>
    </xf>
    <xf numFmtId="38" fontId="4" fillId="4" borderId="0" xfId="1" applyFont="1" applyFill="1">
      <alignment vertical="center"/>
    </xf>
    <xf numFmtId="0" fontId="4" fillId="2" borderId="0" xfId="0" applyFont="1" applyFill="1">
      <alignment vertical="center"/>
    </xf>
    <xf numFmtId="38" fontId="4" fillId="2" borderId="0" xfId="1" applyFont="1" applyFill="1">
      <alignment vertical="center"/>
    </xf>
    <xf numFmtId="0" fontId="4" fillId="6" borderId="0" xfId="0" applyFont="1" applyFill="1">
      <alignment vertical="center"/>
    </xf>
    <xf numFmtId="38" fontId="4" fillId="6" borderId="0" xfId="1" applyFont="1" applyFill="1">
      <alignment vertical="center"/>
    </xf>
    <xf numFmtId="0" fontId="4" fillId="5" borderId="0" xfId="0" applyFont="1" applyFill="1">
      <alignment vertical="center"/>
    </xf>
    <xf numFmtId="38" fontId="4" fillId="5" borderId="0" xfId="1" applyFont="1" applyFill="1">
      <alignment vertical="center"/>
    </xf>
    <xf numFmtId="38" fontId="4" fillId="5" borderId="0" xfId="0" applyNumberFormat="1" applyFont="1" applyFill="1">
      <alignment vertical="center"/>
    </xf>
    <xf numFmtId="0" fontId="4" fillId="7" borderId="0" xfId="0" applyFont="1" applyFill="1">
      <alignment vertical="center"/>
    </xf>
    <xf numFmtId="38" fontId="4" fillId="7" borderId="0" xfId="1" applyFont="1" applyFill="1">
      <alignment vertical="center"/>
    </xf>
    <xf numFmtId="38" fontId="4" fillId="7" borderId="0" xfId="0" applyNumberFormat="1" applyFont="1" applyFill="1">
      <alignment vertical="center"/>
    </xf>
    <xf numFmtId="0" fontId="4" fillId="8" borderId="0" xfId="0" applyFont="1" applyFill="1">
      <alignment vertical="center"/>
    </xf>
    <xf numFmtId="38" fontId="4" fillId="8" borderId="0" xfId="1" applyFont="1" applyFill="1">
      <alignment vertical="center"/>
    </xf>
    <xf numFmtId="38" fontId="4" fillId="8" borderId="0" xfId="0" applyNumberFormat="1" applyFont="1" applyFill="1">
      <alignment vertical="center"/>
    </xf>
    <xf numFmtId="0" fontId="4" fillId="9" borderId="0" xfId="0" applyFont="1" applyFill="1">
      <alignment vertical="center"/>
    </xf>
    <xf numFmtId="38" fontId="4" fillId="9" borderId="0" xfId="0" applyNumberFormat="1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57" fontId="4" fillId="0" borderId="1" xfId="0" applyNumberFormat="1" applyFont="1" applyFill="1" applyBorder="1" applyAlignment="1" applyProtection="1">
      <alignment horizontal="left" vertical="center"/>
      <protection locked="0"/>
    </xf>
    <xf numFmtId="176" fontId="4" fillId="0" borderId="1" xfId="0" applyNumberFormat="1" applyFont="1" applyFill="1" applyBorder="1" applyProtection="1">
      <alignment vertical="center"/>
      <protection locked="0"/>
    </xf>
    <xf numFmtId="0" fontId="4" fillId="0" borderId="0" xfId="0" applyFont="1" applyBorder="1">
      <alignment vertical="center"/>
    </xf>
    <xf numFmtId="0" fontId="4" fillId="10" borderId="0" xfId="0" applyFont="1" applyFill="1">
      <alignment vertical="center"/>
    </xf>
    <xf numFmtId="0" fontId="4" fillId="11" borderId="0" xfId="0" applyFont="1" applyFill="1">
      <alignment vertical="center"/>
    </xf>
    <xf numFmtId="38" fontId="4" fillId="11" borderId="0" xfId="1" applyFont="1" applyFill="1">
      <alignment vertical="center"/>
    </xf>
    <xf numFmtId="38" fontId="4" fillId="10" borderId="0" xfId="0" applyNumberFormat="1" applyFont="1" applyFill="1">
      <alignment vertical="center"/>
    </xf>
    <xf numFmtId="0" fontId="4" fillId="12" borderId="0" xfId="0" applyFont="1" applyFill="1">
      <alignment vertical="center"/>
    </xf>
    <xf numFmtId="38" fontId="4" fillId="12" borderId="0" xfId="1" applyFont="1" applyFill="1">
      <alignment vertical="center"/>
    </xf>
    <xf numFmtId="38" fontId="4" fillId="12" borderId="0" xfId="0" applyNumberFormat="1" applyFont="1" applyFill="1">
      <alignment vertical="center"/>
    </xf>
    <xf numFmtId="0" fontId="5" fillId="9" borderId="0" xfId="0" applyFont="1" applyFill="1">
      <alignment vertical="center"/>
    </xf>
    <xf numFmtId="38" fontId="5" fillId="9" borderId="0" xfId="0" applyNumberFormat="1" applyFont="1" applyFill="1">
      <alignment vertical="center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177" fontId="6" fillId="0" borderId="9" xfId="0" applyNumberFormat="1" applyFont="1" applyBorder="1" applyAlignment="1">
      <alignment horizontal="left" vertical="center" wrapText="1"/>
    </xf>
    <xf numFmtId="177" fontId="6" fillId="0" borderId="0" xfId="0" applyNumberFormat="1" applyFont="1" applyBorder="1" applyAlignment="1">
      <alignment horizontal="left" vertical="center" wrapText="1"/>
    </xf>
    <xf numFmtId="3" fontId="4" fillId="4" borderId="2" xfId="0" applyNumberFormat="1" applyFont="1" applyFill="1" applyBorder="1" applyAlignment="1">
      <alignment horizontal="right" vertical="center"/>
    </xf>
    <xf numFmtId="3" fontId="4" fillId="4" borderId="3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6" borderId="2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6" fillId="6" borderId="10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CCFFFF"/>
      <color rgb="FFFF9900"/>
      <color rgb="FFFFCC00"/>
      <color rgb="FF33CCFF"/>
      <color rgb="FFCCECFF"/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tabSelected="1" view="pageBreakPreview" zoomScale="85" zoomScaleNormal="100" zoomScaleSheetLayoutView="85" workbookViewId="0">
      <selection activeCell="B9" sqref="B9"/>
    </sheetView>
  </sheetViews>
  <sheetFormatPr defaultColWidth="8.69921875" defaultRowHeight="13.2" x14ac:dyDescent="0.45"/>
  <cols>
    <col min="1" max="1" width="16.59765625" style="1" customWidth="1"/>
    <col min="2" max="2" width="11.8984375" style="1" customWidth="1"/>
    <col min="3" max="3" width="7.8984375" style="1" bestFit="1" customWidth="1"/>
    <col min="4" max="4" width="6.69921875" style="1" bestFit="1" customWidth="1"/>
    <col min="5" max="5" width="14.59765625" style="1" customWidth="1"/>
    <col min="6" max="12" width="11.19921875" style="1" customWidth="1"/>
    <col min="13" max="13" width="8.69921875" style="1"/>
    <col min="14" max="14" width="10.3984375" style="1" bestFit="1" customWidth="1"/>
    <col min="15" max="16384" width="8.69921875" style="1"/>
  </cols>
  <sheetData>
    <row r="1" spans="1:12" ht="35.4" customHeight="1" x14ac:dyDescent="0.45">
      <c r="A1" s="69" t="s">
        <v>47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" customHeight="1" x14ac:dyDescent="0.45">
      <c r="A2" s="7" t="s">
        <v>39</v>
      </c>
    </row>
    <row r="3" spans="1:12" ht="53.25" customHeight="1" x14ac:dyDescent="0.45">
      <c r="A3" s="73" t="s">
        <v>49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</row>
    <row r="4" spans="1:12" x14ac:dyDescent="0.45">
      <c r="A4" s="8"/>
      <c r="B4" s="9"/>
      <c r="E4" s="18"/>
      <c r="L4" s="10"/>
    </row>
    <row r="5" spans="1:12" ht="18" customHeight="1" x14ac:dyDescent="0.45">
      <c r="A5" s="8" t="s">
        <v>21</v>
      </c>
      <c r="B5" s="9">
        <v>45383</v>
      </c>
      <c r="E5" s="21"/>
      <c r="F5" s="1" t="s">
        <v>38</v>
      </c>
      <c r="L5" s="10" t="s">
        <v>33</v>
      </c>
    </row>
    <row r="6" spans="1:12" ht="25.95" customHeight="1" x14ac:dyDescent="0.45">
      <c r="A6" s="54" t="s">
        <v>4</v>
      </c>
      <c r="B6" s="54"/>
      <c r="C6" s="54"/>
      <c r="D6" s="54"/>
      <c r="E6" s="54"/>
      <c r="F6" s="54" t="s">
        <v>5</v>
      </c>
      <c r="G6" s="54"/>
      <c r="H6" s="54"/>
      <c r="I6" s="54"/>
      <c r="J6" s="54"/>
      <c r="K6" s="54"/>
      <c r="L6" s="54"/>
    </row>
    <row r="7" spans="1:12" ht="20.399999999999999" customHeight="1" x14ac:dyDescent="0.45">
      <c r="A7" s="54" t="s">
        <v>6</v>
      </c>
      <c r="B7" s="54" t="s">
        <v>7</v>
      </c>
      <c r="C7" s="54" t="s">
        <v>8</v>
      </c>
      <c r="D7" s="54" t="s">
        <v>22</v>
      </c>
      <c r="E7" s="71" t="s">
        <v>31</v>
      </c>
      <c r="F7" s="64" t="s">
        <v>9</v>
      </c>
      <c r="G7" s="72"/>
      <c r="H7" s="54" t="s">
        <v>10</v>
      </c>
      <c r="I7" s="54"/>
      <c r="J7" s="54"/>
      <c r="K7" s="54"/>
      <c r="L7" s="54"/>
    </row>
    <row r="8" spans="1:12" ht="20.399999999999999" customHeight="1" x14ac:dyDescent="0.45">
      <c r="A8" s="70"/>
      <c r="B8" s="70"/>
      <c r="C8" s="70"/>
      <c r="D8" s="70"/>
      <c r="E8" s="70"/>
      <c r="F8" s="38" t="s">
        <v>11</v>
      </c>
      <c r="G8" s="38" t="s">
        <v>12</v>
      </c>
      <c r="H8" s="38" t="s">
        <v>13</v>
      </c>
      <c r="I8" s="38" t="s">
        <v>14</v>
      </c>
      <c r="J8" s="38" t="s">
        <v>15</v>
      </c>
      <c r="K8" s="38" t="s">
        <v>16</v>
      </c>
      <c r="L8" s="38" t="s">
        <v>17</v>
      </c>
    </row>
    <row r="9" spans="1:12" ht="30" customHeight="1" x14ac:dyDescent="0.45">
      <c r="A9" s="39"/>
      <c r="B9" s="40"/>
      <c r="C9" s="11" t="str">
        <f>IF(B9&gt;0,DATEDIF(B9,$B$5,"y"),"")</f>
        <v/>
      </c>
      <c r="D9" s="41"/>
      <c r="E9" s="53"/>
      <c r="F9" s="12" t="str">
        <f t="shared" ref="F9:F18" si="0">IF(D9="","",VLOOKUP(D9,$A$26:$B$27,2,FALSE))</f>
        <v/>
      </c>
      <c r="G9" s="12" t="str">
        <f t="shared" ref="G9:G18" si="1">IF(D9="","",VLOOKUP(D9,$A$29:$B$30,2,FALSE))</f>
        <v/>
      </c>
      <c r="H9" s="13" t="str">
        <f t="shared" ref="H9:H18" si="2">IF(C9="","",VLOOKUP(C9,$A$59:$B$159,2))</f>
        <v/>
      </c>
      <c r="I9" s="13" t="str">
        <f t="shared" ref="I9:I18" si="3">IF(C9="","",IF($B$35=0,"",VLOOKUP($B$35,$E$59:$F$78,2)))</f>
        <v/>
      </c>
      <c r="J9" s="14" t="str">
        <f>IF(B35=0,"",VLOOKUP(B35,A37:D56,3))</f>
        <v/>
      </c>
      <c r="K9" s="14" t="str">
        <f>IF(B35=0,"",VLOOKUP(B35,A37:B56,2))</f>
        <v/>
      </c>
      <c r="L9" s="14" t="str">
        <f>IF(B9&gt;0,$F$27,"")</f>
        <v/>
      </c>
    </row>
    <row r="10" spans="1:12" ht="30" customHeight="1" x14ac:dyDescent="0.45">
      <c r="A10" s="39"/>
      <c r="B10" s="40"/>
      <c r="C10" s="11" t="str">
        <f t="shared" ref="C10:C18" si="4">IF(B10&gt;0,DATEDIF(B10,$B$5,"y"),"")</f>
        <v/>
      </c>
      <c r="D10" s="41"/>
      <c r="E10" s="53"/>
      <c r="F10" s="12" t="str">
        <f t="shared" si="0"/>
        <v/>
      </c>
      <c r="G10" s="12" t="str">
        <f t="shared" si="1"/>
        <v/>
      </c>
      <c r="H10" s="13" t="str">
        <f t="shared" si="2"/>
        <v/>
      </c>
      <c r="I10" s="13" t="str">
        <f t="shared" si="3"/>
        <v/>
      </c>
      <c r="J10" s="15"/>
      <c r="K10" s="15"/>
      <c r="L10" s="15"/>
    </row>
    <row r="11" spans="1:12" ht="30" customHeight="1" x14ac:dyDescent="0.45">
      <c r="A11" s="39"/>
      <c r="B11" s="40"/>
      <c r="C11" s="11" t="str">
        <f t="shared" si="4"/>
        <v/>
      </c>
      <c r="D11" s="41"/>
      <c r="E11" s="53"/>
      <c r="F11" s="12" t="str">
        <f t="shared" si="0"/>
        <v/>
      </c>
      <c r="G11" s="12" t="str">
        <f t="shared" si="1"/>
        <v/>
      </c>
      <c r="H11" s="13" t="str">
        <f t="shared" si="2"/>
        <v/>
      </c>
      <c r="I11" s="13" t="str">
        <f t="shared" si="3"/>
        <v/>
      </c>
      <c r="J11" s="15"/>
      <c r="K11" s="15"/>
      <c r="L11" s="15"/>
    </row>
    <row r="12" spans="1:12" ht="30" customHeight="1" x14ac:dyDescent="0.45">
      <c r="A12" s="39"/>
      <c r="B12" s="40"/>
      <c r="C12" s="11" t="str">
        <f t="shared" si="4"/>
        <v/>
      </c>
      <c r="D12" s="41"/>
      <c r="E12" s="53"/>
      <c r="F12" s="12" t="str">
        <f t="shared" si="0"/>
        <v/>
      </c>
      <c r="G12" s="12" t="str">
        <f t="shared" si="1"/>
        <v/>
      </c>
      <c r="H12" s="13" t="str">
        <f t="shared" si="2"/>
        <v/>
      </c>
      <c r="I12" s="13" t="str">
        <f t="shared" si="3"/>
        <v/>
      </c>
      <c r="J12" s="15"/>
      <c r="K12" s="15"/>
      <c r="L12" s="15"/>
    </row>
    <row r="13" spans="1:12" ht="30" customHeight="1" x14ac:dyDescent="0.45">
      <c r="A13" s="39"/>
      <c r="B13" s="40"/>
      <c r="C13" s="11" t="str">
        <f t="shared" si="4"/>
        <v/>
      </c>
      <c r="D13" s="41"/>
      <c r="E13" s="53"/>
      <c r="F13" s="12" t="str">
        <f t="shared" si="0"/>
        <v/>
      </c>
      <c r="G13" s="12" t="str">
        <f t="shared" si="1"/>
        <v/>
      </c>
      <c r="H13" s="13" t="str">
        <f t="shared" si="2"/>
        <v/>
      </c>
      <c r="I13" s="13" t="str">
        <f t="shared" si="3"/>
        <v/>
      </c>
      <c r="J13" s="15"/>
      <c r="K13" s="15"/>
      <c r="L13" s="15"/>
    </row>
    <row r="14" spans="1:12" ht="30" customHeight="1" x14ac:dyDescent="0.45">
      <c r="A14" s="39"/>
      <c r="B14" s="40"/>
      <c r="C14" s="11" t="str">
        <f t="shared" si="4"/>
        <v/>
      </c>
      <c r="D14" s="41"/>
      <c r="E14" s="53"/>
      <c r="F14" s="12" t="str">
        <f t="shared" si="0"/>
        <v/>
      </c>
      <c r="G14" s="12" t="str">
        <f t="shared" si="1"/>
        <v/>
      </c>
      <c r="H14" s="13" t="str">
        <f t="shared" si="2"/>
        <v/>
      </c>
      <c r="I14" s="13" t="str">
        <f t="shared" si="3"/>
        <v/>
      </c>
      <c r="J14" s="15"/>
      <c r="K14" s="15"/>
      <c r="L14" s="15"/>
    </row>
    <row r="15" spans="1:12" ht="30" customHeight="1" x14ac:dyDescent="0.45">
      <c r="A15" s="39"/>
      <c r="B15" s="40"/>
      <c r="C15" s="11" t="str">
        <f t="shared" si="4"/>
        <v/>
      </c>
      <c r="D15" s="41"/>
      <c r="E15" s="53"/>
      <c r="F15" s="12" t="str">
        <f t="shared" si="0"/>
        <v/>
      </c>
      <c r="G15" s="12" t="str">
        <f t="shared" si="1"/>
        <v/>
      </c>
      <c r="H15" s="13" t="str">
        <f t="shared" si="2"/>
        <v/>
      </c>
      <c r="I15" s="13" t="str">
        <f t="shared" si="3"/>
        <v/>
      </c>
      <c r="J15" s="15"/>
      <c r="K15" s="15"/>
      <c r="L15" s="15"/>
    </row>
    <row r="16" spans="1:12" ht="30" customHeight="1" x14ac:dyDescent="0.45">
      <c r="A16" s="39"/>
      <c r="B16" s="39"/>
      <c r="C16" s="11" t="str">
        <f t="shared" si="4"/>
        <v/>
      </c>
      <c r="D16" s="41"/>
      <c r="E16" s="53"/>
      <c r="F16" s="12" t="str">
        <f t="shared" si="0"/>
        <v/>
      </c>
      <c r="G16" s="12" t="str">
        <f t="shared" si="1"/>
        <v/>
      </c>
      <c r="H16" s="13" t="str">
        <f t="shared" si="2"/>
        <v/>
      </c>
      <c r="I16" s="13" t="str">
        <f t="shared" si="3"/>
        <v/>
      </c>
      <c r="J16" s="15"/>
      <c r="K16" s="15"/>
      <c r="L16" s="15"/>
    </row>
    <row r="17" spans="1:12" ht="30" customHeight="1" x14ac:dyDescent="0.45">
      <c r="A17" s="39"/>
      <c r="B17" s="39"/>
      <c r="C17" s="11" t="str">
        <f t="shared" si="4"/>
        <v/>
      </c>
      <c r="D17" s="41"/>
      <c r="E17" s="53"/>
      <c r="F17" s="12" t="str">
        <f t="shared" si="0"/>
        <v/>
      </c>
      <c r="G17" s="12" t="str">
        <f t="shared" si="1"/>
        <v/>
      </c>
      <c r="H17" s="13" t="str">
        <f t="shared" si="2"/>
        <v/>
      </c>
      <c r="I17" s="13" t="str">
        <f t="shared" si="3"/>
        <v/>
      </c>
      <c r="J17" s="15"/>
      <c r="K17" s="15"/>
      <c r="L17" s="15"/>
    </row>
    <row r="18" spans="1:12" ht="30" customHeight="1" x14ac:dyDescent="0.45">
      <c r="A18" s="39"/>
      <c r="B18" s="39"/>
      <c r="C18" s="11" t="str">
        <f t="shared" si="4"/>
        <v/>
      </c>
      <c r="D18" s="41"/>
      <c r="E18" s="53"/>
      <c r="F18" s="12" t="str">
        <f t="shared" si="0"/>
        <v/>
      </c>
      <c r="G18" s="12" t="str">
        <f t="shared" si="1"/>
        <v/>
      </c>
      <c r="H18" s="13" t="str">
        <f t="shared" si="2"/>
        <v/>
      </c>
      <c r="I18" s="13" t="str">
        <f t="shared" si="3"/>
        <v/>
      </c>
      <c r="J18" s="15"/>
      <c r="K18" s="15"/>
      <c r="L18" s="15"/>
    </row>
    <row r="19" spans="1:12" ht="30" customHeight="1" x14ac:dyDescent="0.45">
      <c r="A19" s="64" t="s">
        <v>18</v>
      </c>
      <c r="B19" s="65"/>
      <c r="C19" s="65"/>
      <c r="D19" s="65"/>
      <c r="E19" s="16">
        <f>SUM(E9:E18)</f>
        <v>0</v>
      </c>
      <c r="F19" s="17">
        <f>SUM(F9:F18)</f>
        <v>0</v>
      </c>
      <c r="G19" s="17">
        <f t="shared" ref="G19:L19" si="5">SUM(G9:G18)</f>
        <v>0</v>
      </c>
      <c r="H19" s="17" t="e">
        <f>ROUNDUP(VLOOKUP(B35,H58:I78,2)*SUM(H9:H18),-1)</f>
        <v>#N/A</v>
      </c>
      <c r="I19" s="17">
        <f t="shared" si="5"/>
        <v>0</v>
      </c>
      <c r="J19" s="17">
        <f t="shared" si="5"/>
        <v>0</v>
      </c>
      <c r="K19" s="17">
        <f t="shared" si="5"/>
        <v>0</v>
      </c>
      <c r="L19" s="17">
        <f t="shared" si="5"/>
        <v>0</v>
      </c>
    </row>
    <row r="21" spans="1:12" ht="27" customHeight="1" x14ac:dyDescent="0.45">
      <c r="A21" s="60" t="s">
        <v>48</v>
      </c>
      <c r="B21" s="61"/>
      <c r="C21" s="61"/>
      <c r="D21" s="61"/>
      <c r="E21" s="38" t="s">
        <v>19</v>
      </c>
      <c r="F21" s="58" t="e">
        <f>SUM(F19:L19)</f>
        <v>#N/A</v>
      </c>
      <c r="G21" s="59"/>
      <c r="I21" s="66" t="s">
        <v>32</v>
      </c>
      <c r="J21" s="67" t="e">
        <f>IF(F22=0,"",E19/F22)</f>
        <v>#N/A</v>
      </c>
      <c r="K21" s="56" t="s">
        <v>46</v>
      </c>
      <c r="L21" s="57"/>
    </row>
    <row r="22" spans="1:12" ht="27" customHeight="1" x14ac:dyDescent="0.45">
      <c r="A22" s="62"/>
      <c r="B22" s="63"/>
      <c r="C22" s="63"/>
      <c r="D22" s="63"/>
      <c r="E22" s="4" t="s">
        <v>20</v>
      </c>
      <c r="F22" s="58" t="e">
        <f>+F21*12</f>
        <v>#N/A</v>
      </c>
      <c r="G22" s="59"/>
      <c r="I22" s="66"/>
      <c r="J22" s="68"/>
      <c r="K22" s="56"/>
      <c r="L22" s="57"/>
    </row>
    <row r="23" spans="1:12" s="18" customFormat="1" x14ac:dyDescent="0.45"/>
    <row r="24" spans="1:12" x14ac:dyDescent="0.45">
      <c r="E24" s="42"/>
      <c r="F24" s="42"/>
    </row>
    <row r="25" spans="1:12" x14ac:dyDescent="0.45">
      <c r="A25" s="2" t="s">
        <v>24</v>
      </c>
      <c r="B25" s="2" t="s">
        <v>1</v>
      </c>
      <c r="E25" s="5" t="s">
        <v>45</v>
      </c>
      <c r="F25" s="5">
        <v>23060</v>
      </c>
      <c r="H25" s="2" t="s">
        <v>23</v>
      </c>
    </row>
    <row r="26" spans="1:12" x14ac:dyDescent="0.45">
      <c r="A26" s="2" t="s">
        <v>2</v>
      </c>
      <c r="B26" s="5">
        <v>2600</v>
      </c>
      <c r="H26" s="3"/>
    </row>
    <row r="27" spans="1:12" x14ac:dyDescent="0.45">
      <c r="A27" s="2" t="s">
        <v>3</v>
      </c>
      <c r="B27" s="5">
        <v>5100</v>
      </c>
      <c r="E27" s="2" t="s">
        <v>27</v>
      </c>
      <c r="F27" s="5">
        <v>8000</v>
      </c>
      <c r="H27" s="2" t="s">
        <v>2</v>
      </c>
    </row>
    <row r="28" spans="1:12" x14ac:dyDescent="0.45">
      <c r="A28" s="2" t="s">
        <v>24</v>
      </c>
      <c r="B28" s="2" t="s">
        <v>25</v>
      </c>
      <c r="H28" s="2" t="s">
        <v>3</v>
      </c>
    </row>
    <row r="29" spans="1:12" x14ac:dyDescent="0.45">
      <c r="A29" s="2" t="s">
        <v>2</v>
      </c>
      <c r="B29" s="5">
        <v>4207</v>
      </c>
      <c r="H29" s="42"/>
    </row>
    <row r="30" spans="1:12" x14ac:dyDescent="0.45">
      <c r="A30" s="2" t="s">
        <v>3</v>
      </c>
      <c r="B30" s="5">
        <v>4953</v>
      </c>
      <c r="H30" s="42"/>
    </row>
    <row r="31" spans="1:12" x14ac:dyDescent="0.45">
      <c r="A31" s="2" t="s">
        <v>24</v>
      </c>
      <c r="B31" s="2" t="s">
        <v>44</v>
      </c>
      <c r="H31" s="42"/>
    </row>
    <row r="32" spans="1:12" x14ac:dyDescent="0.45">
      <c r="A32" s="2" t="s">
        <v>2</v>
      </c>
      <c r="B32" s="5">
        <v>970</v>
      </c>
      <c r="H32" s="42"/>
    </row>
    <row r="33" spans="1:8" x14ac:dyDescent="0.45">
      <c r="A33" s="2" t="s">
        <v>3</v>
      </c>
      <c r="B33" s="5">
        <v>1895</v>
      </c>
      <c r="H33" s="42"/>
    </row>
    <row r="35" spans="1:8" x14ac:dyDescent="0.45">
      <c r="A35" s="6" t="s">
        <v>28</v>
      </c>
      <c r="B35" s="2">
        <f>COUNT(C9:C18)</f>
        <v>0</v>
      </c>
    </row>
    <row r="36" spans="1:8" x14ac:dyDescent="0.45">
      <c r="B36" s="2" t="s">
        <v>26</v>
      </c>
      <c r="C36" s="54" t="s">
        <v>29</v>
      </c>
      <c r="D36" s="54"/>
    </row>
    <row r="37" spans="1:8" x14ac:dyDescent="0.45">
      <c r="A37" s="2">
        <v>1</v>
      </c>
      <c r="B37" s="5">
        <v>1096</v>
      </c>
      <c r="C37" s="55">
        <v>27790</v>
      </c>
      <c r="D37" s="55"/>
    </row>
    <row r="38" spans="1:8" x14ac:dyDescent="0.45">
      <c r="A38" s="2">
        <v>2</v>
      </c>
      <c r="B38" s="5">
        <v>1554</v>
      </c>
      <c r="C38" s="55">
        <v>38060</v>
      </c>
      <c r="D38" s="55"/>
    </row>
    <row r="39" spans="1:8" x14ac:dyDescent="0.45">
      <c r="A39" s="2">
        <v>3</v>
      </c>
      <c r="B39" s="5">
        <v>1767</v>
      </c>
      <c r="C39" s="55">
        <v>44730</v>
      </c>
      <c r="D39" s="55"/>
    </row>
    <row r="40" spans="1:8" x14ac:dyDescent="0.45">
      <c r="A40" s="2">
        <v>4</v>
      </c>
      <c r="B40" s="5">
        <v>1908</v>
      </c>
      <c r="C40" s="55">
        <v>48900</v>
      </c>
      <c r="D40" s="55"/>
    </row>
    <row r="41" spans="1:8" x14ac:dyDescent="0.45">
      <c r="A41" s="2">
        <v>5</v>
      </c>
      <c r="B41" s="5">
        <v>1963</v>
      </c>
      <c r="C41" s="55">
        <v>49180</v>
      </c>
      <c r="D41" s="55"/>
    </row>
    <row r="42" spans="1:8" x14ac:dyDescent="0.45">
      <c r="A42" s="2">
        <v>6</v>
      </c>
      <c r="B42" s="5">
        <v>2088</v>
      </c>
      <c r="C42" s="55">
        <v>55650</v>
      </c>
      <c r="D42" s="55"/>
    </row>
    <row r="43" spans="1:8" x14ac:dyDescent="0.45">
      <c r="A43" s="2">
        <v>7</v>
      </c>
      <c r="B43" s="5">
        <v>2175</v>
      </c>
      <c r="C43" s="55">
        <v>58920</v>
      </c>
      <c r="D43" s="55"/>
    </row>
    <row r="44" spans="1:8" x14ac:dyDescent="0.45">
      <c r="A44" s="2">
        <v>8</v>
      </c>
      <c r="B44" s="5">
        <v>2242</v>
      </c>
      <c r="C44" s="55">
        <v>61910</v>
      </c>
      <c r="D44" s="55"/>
    </row>
    <row r="45" spans="1:8" x14ac:dyDescent="0.45">
      <c r="A45" s="2">
        <v>9</v>
      </c>
      <c r="B45" s="5">
        <v>2317</v>
      </c>
      <c r="C45" s="55">
        <v>64670</v>
      </c>
      <c r="D45" s="55"/>
    </row>
    <row r="46" spans="1:8" x14ac:dyDescent="0.45">
      <c r="A46" s="2">
        <v>10</v>
      </c>
      <c r="B46" s="5">
        <f>+B45+75</f>
        <v>2392</v>
      </c>
      <c r="C46" s="55">
        <f>+C45+2760</f>
        <v>67430</v>
      </c>
      <c r="D46" s="55"/>
    </row>
    <row r="47" spans="1:8" x14ac:dyDescent="0.45">
      <c r="A47" s="2">
        <v>11</v>
      </c>
      <c r="B47" s="5">
        <f>+B46+75</f>
        <v>2467</v>
      </c>
      <c r="C47" s="55">
        <f>+C46+2760</f>
        <v>70190</v>
      </c>
      <c r="D47" s="55"/>
    </row>
    <row r="48" spans="1:8" x14ac:dyDescent="0.45">
      <c r="A48" s="2">
        <v>12</v>
      </c>
      <c r="B48" s="5">
        <f t="shared" ref="B48:B56" si="6">+B47+75</f>
        <v>2542</v>
      </c>
      <c r="C48" s="55">
        <f t="shared" ref="C48:C56" si="7">+C47+2760</f>
        <v>72950</v>
      </c>
      <c r="D48" s="55"/>
    </row>
    <row r="49" spans="1:9" x14ac:dyDescent="0.45">
      <c r="A49" s="2">
        <v>13</v>
      </c>
      <c r="B49" s="5">
        <f t="shared" si="6"/>
        <v>2617</v>
      </c>
      <c r="C49" s="55">
        <f t="shared" si="7"/>
        <v>75710</v>
      </c>
      <c r="D49" s="55"/>
    </row>
    <row r="50" spans="1:9" x14ac:dyDescent="0.45">
      <c r="A50" s="2">
        <v>14</v>
      </c>
      <c r="B50" s="5">
        <f t="shared" si="6"/>
        <v>2692</v>
      </c>
      <c r="C50" s="55">
        <f t="shared" si="7"/>
        <v>78470</v>
      </c>
      <c r="D50" s="55"/>
    </row>
    <row r="51" spans="1:9" x14ac:dyDescent="0.45">
      <c r="A51" s="2">
        <v>15</v>
      </c>
      <c r="B51" s="5">
        <f t="shared" si="6"/>
        <v>2767</v>
      </c>
      <c r="C51" s="55">
        <f t="shared" si="7"/>
        <v>81230</v>
      </c>
      <c r="D51" s="55"/>
    </row>
    <row r="52" spans="1:9" x14ac:dyDescent="0.45">
      <c r="A52" s="2">
        <v>16</v>
      </c>
      <c r="B52" s="5">
        <f t="shared" si="6"/>
        <v>2842</v>
      </c>
      <c r="C52" s="55">
        <f t="shared" si="7"/>
        <v>83990</v>
      </c>
      <c r="D52" s="55"/>
    </row>
    <row r="53" spans="1:9" x14ac:dyDescent="0.45">
      <c r="A53" s="2">
        <v>17</v>
      </c>
      <c r="B53" s="5">
        <f t="shared" si="6"/>
        <v>2917</v>
      </c>
      <c r="C53" s="55">
        <f t="shared" si="7"/>
        <v>86750</v>
      </c>
      <c r="D53" s="55"/>
    </row>
    <row r="54" spans="1:9" x14ac:dyDescent="0.45">
      <c r="A54" s="2">
        <v>18</v>
      </c>
      <c r="B54" s="5">
        <f t="shared" si="6"/>
        <v>2992</v>
      </c>
      <c r="C54" s="55">
        <f t="shared" si="7"/>
        <v>89510</v>
      </c>
      <c r="D54" s="55"/>
    </row>
    <row r="55" spans="1:9" x14ac:dyDescent="0.45">
      <c r="A55" s="2">
        <v>19</v>
      </c>
      <c r="B55" s="5">
        <f t="shared" si="6"/>
        <v>3067</v>
      </c>
      <c r="C55" s="55">
        <f t="shared" si="7"/>
        <v>92270</v>
      </c>
      <c r="D55" s="55"/>
    </row>
    <row r="56" spans="1:9" x14ac:dyDescent="0.45">
      <c r="A56" s="2">
        <v>20</v>
      </c>
      <c r="B56" s="5">
        <f t="shared" si="6"/>
        <v>3142</v>
      </c>
      <c r="C56" s="55">
        <f t="shared" si="7"/>
        <v>95030</v>
      </c>
      <c r="D56" s="55"/>
    </row>
    <row r="58" spans="1:9" x14ac:dyDescent="0.45">
      <c r="A58" s="1" t="s">
        <v>0</v>
      </c>
      <c r="B58" s="1" t="s">
        <v>30</v>
      </c>
      <c r="E58" s="1" t="s">
        <v>41</v>
      </c>
      <c r="F58" s="1" t="s">
        <v>40</v>
      </c>
      <c r="H58" s="1" t="s">
        <v>41</v>
      </c>
      <c r="I58" s="1" t="s">
        <v>42</v>
      </c>
    </row>
    <row r="59" spans="1:9" x14ac:dyDescent="0.45">
      <c r="A59" s="19">
        <v>0</v>
      </c>
      <c r="B59" s="20">
        <v>37000</v>
      </c>
      <c r="E59" s="1">
        <v>1</v>
      </c>
      <c r="F59" s="1">
        <v>914</v>
      </c>
      <c r="H59" s="1">
        <v>1</v>
      </c>
      <c r="I59" s="1">
        <v>1</v>
      </c>
    </row>
    <row r="60" spans="1:9" x14ac:dyDescent="0.45">
      <c r="A60" s="19">
        <v>1</v>
      </c>
      <c r="B60" s="20">
        <f>+B59</f>
        <v>37000</v>
      </c>
      <c r="E60" s="1">
        <v>2</v>
      </c>
      <c r="F60" s="1">
        <v>1490</v>
      </c>
      <c r="H60" s="1">
        <v>2</v>
      </c>
      <c r="I60" s="1">
        <v>0.87</v>
      </c>
    </row>
    <row r="61" spans="1:9" x14ac:dyDescent="0.45">
      <c r="A61" s="19">
        <v>2</v>
      </c>
      <c r="B61" s="20">
        <f>+B60</f>
        <v>37000</v>
      </c>
      <c r="E61" s="1">
        <v>3</v>
      </c>
      <c r="F61" s="1">
        <v>1536</v>
      </c>
      <c r="H61" s="1">
        <v>3</v>
      </c>
      <c r="I61" s="1">
        <v>0.75</v>
      </c>
    </row>
    <row r="62" spans="1:9" x14ac:dyDescent="0.45">
      <c r="A62" s="21">
        <v>3</v>
      </c>
      <c r="B62" s="22">
        <v>37000</v>
      </c>
      <c r="E62" s="1">
        <v>4</v>
      </c>
      <c r="F62" s="1">
        <v>1728</v>
      </c>
      <c r="H62" s="1">
        <v>4</v>
      </c>
      <c r="I62" s="1">
        <v>0.66</v>
      </c>
    </row>
    <row r="63" spans="1:9" x14ac:dyDescent="0.45">
      <c r="A63" s="21">
        <v>4</v>
      </c>
      <c r="B63" s="22">
        <f>+B62</f>
        <v>37000</v>
      </c>
      <c r="E63" s="1">
        <v>5</v>
      </c>
      <c r="F63" s="1">
        <v>1802</v>
      </c>
      <c r="H63" s="1">
        <v>5</v>
      </c>
      <c r="I63" s="1">
        <v>0.59</v>
      </c>
    </row>
    <row r="64" spans="1:9" x14ac:dyDescent="0.45">
      <c r="A64" s="21">
        <v>5</v>
      </c>
      <c r="B64" s="22">
        <f>+B63</f>
        <v>37000</v>
      </c>
      <c r="E64" s="1">
        <v>6</v>
      </c>
      <c r="F64" s="1">
        <v>2048</v>
      </c>
      <c r="H64" s="1">
        <v>6</v>
      </c>
      <c r="I64" s="1">
        <v>0.57999999999999996</v>
      </c>
    </row>
    <row r="65" spans="1:9" x14ac:dyDescent="0.45">
      <c r="A65" s="23">
        <v>6</v>
      </c>
      <c r="B65" s="24">
        <v>38560</v>
      </c>
      <c r="E65" s="1">
        <v>7</v>
      </c>
      <c r="F65" s="1">
        <v>2175</v>
      </c>
      <c r="H65" s="1">
        <v>7</v>
      </c>
      <c r="I65" s="1">
        <v>0.55000000000000004</v>
      </c>
    </row>
    <row r="66" spans="1:9" x14ac:dyDescent="0.45">
      <c r="A66" s="23">
        <v>7</v>
      </c>
      <c r="B66" s="24">
        <f>+B65</f>
        <v>38560</v>
      </c>
      <c r="E66" s="1">
        <v>8</v>
      </c>
      <c r="F66" s="1">
        <v>2303</v>
      </c>
      <c r="H66" s="1">
        <v>8</v>
      </c>
      <c r="I66" s="1">
        <v>0.52</v>
      </c>
    </row>
    <row r="67" spans="1:9" x14ac:dyDescent="0.45">
      <c r="A67" s="23">
        <v>8</v>
      </c>
      <c r="B67" s="24">
        <f t="shared" ref="B67:B70" si="8">+B66</f>
        <v>38560</v>
      </c>
      <c r="E67" s="1">
        <v>9</v>
      </c>
      <c r="F67" s="1">
        <v>2413</v>
      </c>
      <c r="H67" s="1">
        <v>9</v>
      </c>
      <c r="I67" s="1">
        <v>0.5</v>
      </c>
    </row>
    <row r="68" spans="1:9" x14ac:dyDescent="0.45">
      <c r="A68" s="23">
        <v>9</v>
      </c>
      <c r="B68" s="24">
        <f t="shared" si="8"/>
        <v>38560</v>
      </c>
      <c r="E68" s="1">
        <v>10</v>
      </c>
      <c r="F68" s="1">
        <f>F67+110</f>
        <v>2523</v>
      </c>
      <c r="H68" s="1">
        <v>10</v>
      </c>
      <c r="I68" s="1">
        <v>0.5</v>
      </c>
    </row>
    <row r="69" spans="1:9" x14ac:dyDescent="0.45">
      <c r="A69" s="23">
        <v>10</v>
      </c>
      <c r="B69" s="24">
        <f t="shared" si="8"/>
        <v>38560</v>
      </c>
      <c r="E69" s="1">
        <v>11</v>
      </c>
      <c r="F69" s="1">
        <f t="shared" ref="F69:F78" si="9">F68+110</f>
        <v>2633</v>
      </c>
      <c r="H69" s="1">
        <v>11</v>
      </c>
      <c r="I69" s="1">
        <v>0.5</v>
      </c>
    </row>
    <row r="70" spans="1:9" x14ac:dyDescent="0.45">
      <c r="A70" s="23">
        <v>11</v>
      </c>
      <c r="B70" s="24">
        <f t="shared" si="8"/>
        <v>38560</v>
      </c>
      <c r="E70" s="1">
        <v>12</v>
      </c>
      <c r="F70" s="1">
        <f t="shared" si="9"/>
        <v>2743</v>
      </c>
      <c r="H70" s="1">
        <v>12</v>
      </c>
      <c r="I70" s="1">
        <v>0.5</v>
      </c>
    </row>
    <row r="71" spans="1:9" x14ac:dyDescent="0.45">
      <c r="A71" s="25">
        <v>12</v>
      </c>
      <c r="B71" s="26">
        <v>40900</v>
      </c>
      <c r="E71" s="1">
        <v>13</v>
      </c>
      <c r="F71" s="1">
        <f t="shared" si="9"/>
        <v>2853</v>
      </c>
      <c r="H71" s="1">
        <v>13</v>
      </c>
      <c r="I71" s="1">
        <v>0.5</v>
      </c>
    </row>
    <row r="72" spans="1:9" x14ac:dyDescent="0.45">
      <c r="A72" s="25">
        <v>13</v>
      </c>
      <c r="B72" s="26">
        <f>+B71</f>
        <v>40900</v>
      </c>
      <c r="E72" s="1">
        <v>14</v>
      </c>
      <c r="F72" s="1">
        <f t="shared" si="9"/>
        <v>2963</v>
      </c>
      <c r="H72" s="1">
        <v>14</v>
      </c>
      <c r="I72" s="1">
        <v>0.5</v>
      </c>
    </row>
    <row r="73" spans="1:9" x14ac:dyDescent="0.45">
      <c r="A73" s="25">
        <v>14</v>
      </c>
      <c r="B73" s="26">
        <f t="shared" ref="B73:B78" si="10">+B72</f>
        <v>40900</v>
      </c>
      <c r="E73" s="1">
        <v>15</v>
      </c>
      <c r="F73" s="1">
        <f t="shared" si="9"/>
        <v>3073</v>
      </c>
      <c r="H73" s="1">
        <v>15</v>
      </c>
      <c r="I73" s="1">
        <v>0.5</v>
      </c>
    </row>
    <row r="74" spans="1:9" x14ac:dyDescent="0.45">
      <c r="A74" s="25">
        <v>15</v>
      </c>
      <c r="B74" s="26">
        <f t="shared" si="10"/>
        <v>40900</v>
      </c>
      <c r="E74" s="1">
        <v>16</v>
      </c>
      <c r="F74" s="1">
        <f t="shared" si="9"/>
        <v>3183</v>
      </c>
      <c r="H74" s="1">
        <v>16</v>
      </c>
      <c r="I74" s="1">
        <v>0.5</v>
      </c>
    </row>
    <row r="75" spans="1:9" x14ac:dyDescent="0.45">
      <c r="A75" s="25">
        <v>16</v>
      </c>
      <c r="B75" s="26">
        <f t="shared" si="10"/>
        <v>40900</v>
      </c>
      <c r="E75" s="1">
        <v>17</v>
      </c>
      <c r="F75" s="1">
        <f t="shared" si="9"/>
        <v>3293</v>
      </c>
      <c r="H75" s="1">
        <v>17</v>
      </c>
      <c r="I75" s="1">
        <v>0.5</v>
      </c>
    </row>
    <row r="76" spans="1:9" x14ac:dyDescent="0.45">
      <c r="A76" s="25">
        <v>17</v>
      </c>
      <c r="B76" s="26">
        <f t="shared" si="10"/>
        <v>40900</v>
      </c>
      <c r="E76" s="1">
        <v>18</v>
      </c>
      <c r="F76" s="1">
        <f t="shared" si="9"/>
        <v>3403</v>
      </c>
      <c r="H76" s="1">
        <v>18</v>
      </c>
      <c r="I76" s="1">
        <v>0.5</v>
      </c>
    </row>
    <row r="77" spans="1:9" x14ac:dyDescent="0.45">
      <c r="A77" s="44">
        <v>18</v>
      </c>
      <c r="B77" s="45">
        <v>38950</v>
      </c>
      <c r="E77" s="1">
        <v>19</v>
      </c>
      <c r="F77" s="1">
        <f t="shared" si="9"/>
        <v>3513</v>
      </c>
      <c r="H77" s="1">
        <v>19</v>
      </c>
      <c r="I77" s="1">
        <v>0.5</v>
      </c>
    </row>
    <row r="78" spans="1:9" x14ac:dyDescent="0.45">
      <c r="A78" s="44">
        <v>19</v>
      </c>
      <c r="B78" s="45">
        <f t="shared" si="10"/>
        <v>38950</v>
      </c>
      <c r="E78" s="1">
        <v>20</v>
      </c>
      <c r="F78" s="1">
        <f t="shared" si="9"/>
        <v>3623</v>
      </c>
      <c r="H78" s="1">
        <v>20</v>
      </c>
      <c r="I78" s="1">
        <v>0.5</v>
      </c>
    </row>
    <row r="79" spans="1:9" x14ac:dyDescent="0.45">
      <c r="A79" s="27">
        <v>20</v>
      </c>
      <c r="B79" s="28">
        <v>38950</v>
      </c>
    </row>
    <row r="80" spans="1:9" x14ac:dyDescent="0.45">
      <c r="A80" s="27">
        <v>21</v>
      </c>
      <c r="B80" s="29">
        <f>+B79</f>
        <v>38950</v>
      </c>
    </row>
    <row r="81" spans="1:2" x14ac:dyDescent="0.45">
      <c r="A81" s="27">
        <v>22</v>
      </c>
      <c r="B81" s="29">
        <f t="shared" ref="B81:B99" si="11">+B80</f>
        <v>38950</v>
      </c>
    </row>
    <row r="82" spans="1:2" x14ac:dyDescent="0.45">
      <c r="A82" s="27">
        <v>23</v>
      </c>
      <c r="B82" s="29">
        <f t="shared" si="11"/>
        <v>38950</v>
      </c>
    </row>
    <row r="83" spans="1:2" x14ac:dyDescent="0.45">
      <c r="A83" s="27">
        <v>24</v>
      </c>
      <c r="B83" s="29">
        <f t="shared" si="11"/>
        <v>38950</v>
      </c>
    </row>
    <row r="84" spans="1:2" x14ac:dyDescent="0.45">
      <c r="A84" s="27">
        <v>25</v>
      </c>
      <c r="B84" s="29">
        <f t="shared" si="11"/>
        <v>38950</v>
      </c>
    </row>
    <row r="85" spans="1:2" x14ac:dyDescent="0.45">
      <c r="A85" s="27">
        <v>26</v>
      </c>
      <c r="B85" s="29">
        <f t="shared" si="11"/>
        <v>38950</v>
      </c>
    </row>
    <row r="86" spans="1:2" x14ac:dyDescent="0.45">
      <c r="A86" s="27">
        <v>27</v>
      </c>
      <c r="B86" s="29">
        <f t="shared" si="11"/>
        <v>38950</v>
      </c>
    </row>
    <row r="87" spans="1:2" x14ac:dyDescent="0.45">
      <c r="A87" s="27">
        <v>28</v>
      </c>
      <c r="B87" s="29">
        <f t="shared" si="11"/>
        <v>38950</v>
      </c>
    </row>
    <row r="88" spans="1:2" x14ac:dyDescent="0.45">
      <c r="A88" s="27">
        <v>29</v>
      </c>
      <c r="B88" s="29">
        <f t="shared" si="11"/>
        <v>38950</v>
      </c>
    </row>
    <row r="89" spans="1:2" x14ac:dyDescent="0.45">
      <c r="A89" s="27">
        <v>30</v>
      </c>
      <c r="B89" s="29">
        <f t="shared" si="11"/>
        <v>38950</v>
      </c>
    </row>
    <row r="90" spans="1:2" x14ac:dyDescent="0.45">
      <c r="A90" s="27">
        <v>31</v>
      </c>
      <c r="B90" s="29">
        <f t="shared" si="11"/>
        <v>38950</v>
      </c>
    </row>
    <row r="91" spans="1:2" x14ac:dyDescent="0.45">
      <c r="A91" s="27">
        <v>32</v>
      </c>
      <c r="B91" s="29">
        <f t="shared" si="11"/>
        <v>38950</v>
      </c>
    </row>
    <row r="92" spans="1:2" x14ac:dyDescent="0.45">
      <c r="A92" s="27">
        <v>33</v>
      </c>
      <c r="B92" s="29">
        <f t="shared" si="11"/>
        <v>38950</v>
      </c>
    </row>
    <row r="93" spans="1:2" x14ac:dyDescent="0.45">
      <c r="A93" s="27">
        <v>34</v>
      </c>
      <c r="B93" s="29">
        <f t="shared" si="11"/>
        <v>38950</v>
      </c>
    </row>
    <row r="94" spans="1:2" x14ac:dyDescent="0.45">
      <c r="A94" s="27">
        <v>35</v>
      </c>
      <c r="B94" s="29">
        <f t="shared" si="11"/>
        <v>38950</v>
      </c>
    </row>
    <row r="95" spans="1:2" x14ac:dyDescent="0.45">
      <c r="A95" s="27">
        <v>36</v>
      </c>
      <c r="B95" s="29">
        <f t="shared" si="11"/>
        <v>38950</v>
      </c>
    </row>
    <row r="96" spans="1:2" x14ac:dyDescent="0.45">
      <c r="A96" s="27">
        <v>37</v>
      </c>
      <c r="B96" s="29">
        <f t="shared" si="11"/>
        <v>38950</v>
      </c>
    </row>
    <row r="97" spans="1:2" x14ac:dyDescent="0.45">
      <c r="A97" s="27">
        <v>38</v>
      </c>
      <c r="B97" s="29">
        <f t="shared" si="11"/>
        <v>38950</v>
      </c>
    </row>
    <row r="98" spans="1:2" x14ac:dyDescent="0.45">
      <c r="A98" s="27">
        <v>39</v>
      </c>
      <c r="B98" s="29">
        <f t="shared" si="11"/>
        <v>38950</v>
      </c>
    </row>
    <row r="99" spans="1:2" x14ac:dyDescent="0.45">
      <c r="A99" s="27">
        <v>40</v>
      </c>
      <c r="B99" s="29">
        <f t="shared" si="11"/>
        <v>38950</v>
      </c>
    </row>
    <row r="100" spans="1:2" x14ac:dyDescent="0.45">
      <c r="A100" s="30">
        <v>41</v>
      </c>
      <c r="B100" s="31">
        <v>38950</v>
      </c>
    </row>
    <row r="101" spans="1:2" x14ac:dyDescent="0.45">
      <c r="A101" s="30">
        <v>42</v>
      </c>
      <c r="B101" s="32">
        <f>+B100</f>
        <v>38950</v>
      </c>
    </row>
    <row r="102" spans="1:2" x14ac:dyDescent="0.45">
      <c r="A102" s="30">
        <v>43</v>
      </c>
      <c r="B102" s="32">
        <f t="shared" ref="B102:B118" si="12">+B101</f>
        <v>38950</v>
      </c>
    </row>
    <row r="103" spans="1:2" x14ac:dyDescent="0.45">
      <c r="A103" s="30">
        <v>44</v>
      </c>
      <c r="B103" s="32">
        <f t="shared" si="12"/>
        <v>38950</v>
      </c>
    </row>
    <row r="104" spans="1:2" x14ac:dyDescent="0.45">
      <c r="A104" s="30">
        <v>45</v>
      </c>
      <c r="B104" s="32">
        <f t="shared" si="12"/>
        <v>38950</v>
      </c>
    </row>
    <row r="105" spans="1:2" x14ac:dyDescent="0.45">
      <c r="A105" s="30">
        <v>46</v>
      </c>
      <c r="B105" s="32">
        <f t="shared" si="12"/>
        <v>38950</v>
      </c>
    </row>
    <row r="106" spans="1:2" x14ac:dyDescent="0.45">
      <c r="A106" s="30">
        <v>47</v>
      </c>
      <c r="B106" s="32">
        <f t="shared" si="12"/>
        <v>38950</v>
      </c>
    </row>
    <row r="107" spans="1:2" x14ac:dyDescent="0.45">
      <c r="A107" s="30">
        <v>48</v>
      </c>
      <c r="B107" s="32">
        <f t="shared" si="12"/>
        <v>38950</v>
      </c>
    </row>
    <row r="108" spans="1:2" x14ac:dyDescent="0.45">
      <c r="A108" s="30">
        <v>49</v>
      </c>
      <c r="B108" s="32">
        <f t="shared" si="12"/>
        <v>38950</v>
      </c>
    </row>
    <row r="109" spans="1:2" x14ac:dyDescent="0.45">
      <c r="A109" s="30">
        <v>50</v>
      </c>
      <c r="B109" s="32">
        <f t="shared" si="12"/>
        <v>38950</v>
      </c>
    </row>
    <row r="110" spans="1:2" x14ac:dyDescent="0.45">
      <c r="A110" s="30">
        <v>51</v>
      </c>
      <c r="B110" s="32">
        <f t="shared" si="12"/>
        <v>38950</v>
      </c>
    </row>
    <row r="111" spans="1:2" x14ac:dyDescent="0.45">
      <c r="A111" s="30">
        <v>52</v>
      </c>
      <c r="B111" s="32">
        <f t="shared" si="12"/>
        <v>38950</v>
      </c>
    </row>
    <row r="112" spans="1:2" x14ac:dyDescent="0.45">
      <c r="A112" s="30">
        <v>53</v>
      </c>
      <c r="B112" s="32">
        <f t="shared" si="12"/>
        <v>38950</v>
      </c>
    </row>
    <row r="113" spans="1:2" x14ac:dyDescent="0.45">
      <c r="A113" s="30">
        <v>54</v>
      </c>
      <c r="B113" s="32">
        <f t="shared" si="12"/>
        <v>38950</v>
      </c>
    </row>
    <row r="114" spans="1:2" x14ac:dyDescent="0.45">
      <c r="A114" s="30">
        <v>55</v>
      </c>
      <c r="B114" s="32">
        <f t="shared" si="12"/>
        <v>38950</v>
      </c>
    </row>
    <row r="115" spans="1:2" x14ac:dyDescent="0.45">
      <c r="A115" s="30">
        <v>56</v>
      </c>
      <c r="B115" s="32">
        <f t="shared" si="12"/>
        <v>38950</v>
      </c>
    </row>
    <row r="116" spans="1:2" x14ac:dyDescent="0.45">
      <c r="A116" s="30">
        <v>57</v>
      </c>
      <c r="B116" s="32">
        <f t="shared" si="12"/>
        <v>38950</v>
      </c>
    </row>
    <row r="117" spans="1:2" x14ac:dyDescent="0.45">
      <c r="A117" s="30">
        <v>58</v>
      </c>
      <c r="B117" s="32">
        <f t="shared" si="12"/>
        <v>38950</v>
      </c>
    </row>
    <row r="118" spans="1:2" x14ac:dyDescent="0.45">
      <c r="A118" s="30">
        <v>59</v>
      </c>
      <c r="B118" s="32">
        <f t="shared" si="12"/>
        <v>38950</v>
      </c>
    </row>
    <row r="119" spans="1:2" x14ac:dyDescent="0.45">
      <c r="A119" s="33">
        <v>60</v>
      </c>
      <c r="B119" s="34">
        <v>38950</v>
      </c>
    </row>
    <row r="120" spans="1:2" x14ac:dyDescent="0.45">
      <c r="A120" s="33">
        <v>61</v>
      </c>
      <c r="B120" s="35">
        <f>+B119</f>
        <v>38950</v>
      </c>
    </row>
    <row r="121" spans="1:2" x14ac:dyDescent="0.45">
      <c r="A121" s="33">
        <v>62</v>
      </c>
      <c r="B121" s="35">
        <f t="shared" ref="B121:B128" si="13">+B120</f>
        <v>38950</v>
      </c>
    </row>
    <row r="122" spans="1:2" x14ac:dyDescent="0.45">
      <c r="A122" s="33">
        <v>63</v>
      </c>
      <c r="B122" s="35">
        <f t="shared" si="13"/>
        <v>38950</v>
      </c>
    </row>
    <row r="123" spans="1:2" x14ac:dyDescent="0.45">
      <c r="A123" s="33">
        <v>64</v>
      </c>
      <c r="B123" s="35">
        <f t="shared" si="13"/>
        <v>38950</v>
      </c>
    </row>
    <row r="124" spans="1:2" x14ac:dyDescent="0.45">
      <c r="A124" s="43">
        <v>65</v>
      </c>
      <c r="B124" s="46">
        <v>38560</v>
      </c>
    </row>
    <row r="125" spans="1:2" x14ac:dyDescent="0.45">
      <c r="A125" s="43">
        <v>66</v>
      </c>
      <c r="B125" s="46">
        <f t="shared" si="13"/>
        <v>38560</v>
      </c>
    </row>
    <row r="126" spans="1:2" x14ac:dyDescent="0.45">
      <c r="A126" s="43">
        <v>67</v>
      </c>
      <c r="B126" s="46">
        <f t="shared" si="13"/>
        <v>38560</v>
      </c>
    </row>
    <row r="127" spans="1:2" x14ac:dyDescent="0.45">
      <c r="A127" s="43">
        <v>68</v>
      </c>
      <c r="B127" s="46">
        <f t="shared" si="13"/>
        <v>38560</v>
      </c>
    </row>
    <row r="128" spans="1:2" x14ac:dyDescent="0.45">
      <c r="A128" s="43">
        <v>69</v>
      </c>
      <c r="B128" s="46">
        <f t="shared" si="13"/>
        <v>38560</v>
      </c>
    </row>
    <row r="129" spans="1:2" x14ac:dyDescent="0.45">
      <c r="A129" s="47">
        <v>70</v>
      </c>
      <c r="B129" s="48">
        <v>38560</v>
      </c>
    </row>
    <row r="130" spans="1:2" x14ac:dyDescent="0.45">
      <c r="A130" s="47">
        <v>71</v>
      </c>
      <c r="B130" s="49">
        <f>+B129</f>
        <v>38560</v>
      </c>
    </row>
    <row r="131" spans="1:2" x14ac:dyDescent="0.45">
      <c r="A131" s="47">
        <v>72</v>
      </c>
      <c r="B131" s="49">
        <f t="shared" ref="B131:B159" si="14">+B130</f>
        <v>38560</v>
      </c>
    </row>
    <row r="132" spans="1:2" x14ac:dyDescent="0.45">
      <c r="A132" s="47">
        <v>73</v>
      </c>
      <c r="B132" s="49">
        <f t="shared" si="14"/>
        <v>38560</v>
      </c>
    </row>
    <row r="133" spans="1:2" x14ac:dyDescent="0.45">
      <c r="A133" s="47">
        <v>74</v>
      </c>
      <c r="B133" s="49">
        <f t="shared" si="14"/>
        <v>38560</v>
      </c>
    </row>
    <row r="134" spans="1:2" x14ac:dyDescent="0.45">
      <c r="A134" s="50">
        <v>75</v>
      </c>
      <c r="B134" s="51">
        <v>33110</v>
      </c>
    </row>
    <row r="135" spans="1:2" x14ac:dyDescent="0.45">
      <c r="A135" s="36">
        <v>76</v>
      </c>
      <c r="B135" s="37">
        <f t="shared" si="14"/>
        <v>33110</v>
      </c>
    </row>
    <row r="136" spans="1:2" x14ac:dyDescent="0.45">
      <c r="A136" s="36">
        <v>77</v>
      </c>
      <c r="B136" s="37">
        <f t="shared" si="14"/>
        <v>33110</v>
      </c>
    </row>
    <row r="137" spans="1:2" x14ac:dyDescent="0.45">
      <c r="A137" s="36">
        <v>78</v>
      </c>
      <c r="B137" s="37">
        <f t="shared" si="14"/>
        <v>33110</v>
      </c>
    </row>
    <row r="138" spans="1:2" x14ac:dyDescent="0.45">
      <c r="A138" s="36">
        <v>79</v>
      </c>
      <c r="B138" s="37">
        <f t="shared" si="14"/>
        <v>33110</v>
      </c>
    </row>
    <row r="139" spans="1:2" x14ac:dyDescent="0.45">
      <c r="A139" s="36">
        <v>80</v>
      </c>
      <c r="B139" s="37">
        <f t="shared" si="14"/>
        <v>33110</v>
      </c>
    </row>
    <row r="140" spans="1:2" x14ac:dyDescent="0.45">
      <c r="A140" s="36">
        <v>81</v>
      </c>
      <c r="B140" s="37">
        <f t="shared" si="14"/>
        <v>33110</v>
      </c>
    </row>
    <row r="141" spans="1:2" x14ac:dyDescent="0.45">
      <c r="A141" s="36">
        <v>82</v>
      </c>
      <c r="B141" s="37">
        <f t="shared" si="14"/>
        <v>33110</v>
      </c>
    </row>
    <row r="142" spans="1:2" x14ac:dyDescent="0.45">
      <c r="A142" s="36">
        <v>83</v>
      </c>
      <c r="B142" s="37">
        <f t="shared" si="14"/>
        <v>33110</v>
      </c>
    </row>
    <row r="143" spans="1:2" x14ac:dyDescent="0.45">
      <c r="A143" s="36">
        <v>84</v>
      </c>
      <c r="B143" s="37">
        <f t="shared" si="14"/>
        <v>33110</v>
      </c>
    </row>
    <row r="144" spans="1:2" x14ac:dyDescent="0.45">
      <c r="A144" s="36">
        <v>85</v>
      </c>
      <c r="B144" s="37">
        <f t="shared" si="14"/>
        <v>33110</v>
      </c>
    </row>
    <row r="145" spans="1:2" x14ac:dyDescent="0.45">
      <c r="A145" s="36">
        <v>86</v>
      </c>
      <c r="B145" s="37">
        <f t="shared" si="14"/>
        <v>33110</v>
      </c>
    </row>
    <row r="146" spans="1:2" x14ac:dyDescent="0.45">
      <c r="A146" s="36">
        <v>87</v>
      </c>
      <c r="B146" s="37">
        <f t="shared" si="14"/>
        <v>33110</v>
      </c>
    </row>
    <row r="147" spans="1:2" x14ac:dyDescent="0.45">
      <c r="A147" s="36">
        <v>88</v>
      </c>
      <c r="B147" s="37">
        <f t="shared" si="14"/>
        <v>33110</v>
      </c>
    </row>
    <row r="148" spans="1:2" x14ac:dyDescent="0.45">
      <c r="A148" s="36">
        <v>89</v>
      </c>
      <c r="B148" s="37">
        <f t="shared" si="14"/>
        <v>33110</v>
      </c>
    </row>
    <row r="149" spans="1:2" x14ac:dyDescent="0.45">
      <c r="A149" s="36">
        <v>90</v>
      </c>
      <c r="B149" s="37">
        <f t="shared" si="14"/>
        <v>33110</v>
      </c>
    </row>
    <row r="150" spans="1:2" x14ac:dyDescent="0.45">
      <c r="A150" s="36">
        <v>91</v>
      </c>
      <c r="B150" s="37">
        <f t="shared" si="14"/>
        <v>33110</v>
      </c>
    </row>
    <row r="151" spans="1:2" x14ac:dyDescent="0.45">
      <c r="A151" s="36">
        <v>92</v>
      </c>
      <c r="B151" s="37">
        <f t="shared" si="14"/>
        <v>33110</v>
      </c>
    </row>
    <row r="152" spans="1:2" x14ac:dyDescent="0.45">
      <c r="A152" s="36">
        <v>93</v>
      </c>
      <c r="B152" s="37">
        <f t="shared" si="14"/>
        <v>33110</v>
      </c>
    </row>
    <row r="153" spans="1:2" x14ac:dyDescent="0.45">
      <c r="A153" s="36">
        <v>94</v>
      </c>
      <c r="B153" s="37">
        <f t="shared" si="14"/>
        <v>33110</v>
      </c>
    </row>
    <row r="154" spans="1:2" x14ac:dyDescent="0.45">
      <c r="A154" s="36">
        <v>95</v>
      </c>
      <c r="B154" s="37">
        <f t="shared" si="14"/>
        <v>33110</v>
      </c>
    </row>
    <row r="155" spans="1:2" x14ac:dyDescent="0.45">
      <c r="A155" s="36">
        <v>96</v>
      </c>
      <c r="B155" s="37">
        <f t="shared" si="14"/>
        <v>33110</v>
      </c>
    </row>
    <row r="156" spans="1:2" x14ac:dyDescent="0.45">
      <c r="A156" s="36">
        <v>97</v>
      </c>
      <c r="B156" s="37">
        <f t="shared" si="14"/>
        <v>33110</v>
      </c>
    </row>
    <row r="157" spans="1:2" x14ac:dyDescent="0.45">
      <c r="A157" s="36">
        <v>98</v>
      </c>
      <c r="B157" s="37">
        <f t="shared" si="14"/>
        <v>33110</v>
      </c>
    </row>
    <row r="158" spans="1:2" x14ac:dyDescent="0.45">
      <c r="A158" s="36">
        <v>99</v>
      </c>
      <c r="B158" s="37">
        <f t="shared" si="14"/>
        <v>33110</v>
      </c>
    </row>
    <row r="159" spans="1:2" x14ac:dyDescent="0.45">
      <c r="A159" s="36">
        <v>100</v>
      </c>
      <c r="B159" s="37">
        <f t="shared" si="14"/>
        <v>33110</v>
      </c>
    </row>
  </sheetData>
  <sheetProtection selectLockedCells="1"/>
  <mergeCells count="39">
    <mergeCell ref="A1:L1"/>
    <mergeCell ref="A6:E6"/>
    <mergeCell ref="F6:L6"/>
    <mergeCell ref="A7:A8"/>
    <mergeCell ref="B7:B8"/>
    <mergeCell ref="C7:C8"/>
    <mergeCell ref="D7:D8"/>
    <mergeCell ref="E7:E8"/>
    <mergeCell ref="F7:G7"/>
    <mergeCell ref="H7:L7"/>
    <mergeCell ref="A3:L3"/>
    <mergeCell ref="K21:L22"/>
    <mergeCell ref="F22:G22"/>
    <mergeCell ref="A21:D22"/>
    <mergeCell ref="F21:G21"/>
    <mergeCell ref="A19:D19"/>
    <mergeCell ref="I21:I22"/>
    <mergeCell ref="J21:J22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56:D56"/>
    <mergeCell ref="C51:D51"/>
    <mergeCell ref="C52:D52"/>
    <mergeCell ref="C53:D53"/>
    <mergeCell ref="C54:D54"/>
    <mergeCell ref="C55:D55"/>
    <mergeCell ref="C47:D47"/>
    <mergeCell ref="C48:D48"/>
    <mergeCell ref="C49:D49"/>
    <mergeCell ref="C50:D50"/>
    <mergeCell ref="C46:D46"/>
    <mergeCell ref="C40:D40"/>
  </mergeCells>
  <phoneticPr fontId="2"/>
  <dataValidations count="1">
    <dataValidation type="list" allowBlank="1" showInputMessage="1" showErrorMessage="1" sqref="D9:D18">
      <formula1>$H$26:$H$28</formula1>
    </dataValidation>
  </dataValidations>
  <pageMargins left="0.59055118110236227" right="0.59055118110236227" top="0.59055118110236227" bottom="0.47244094488188981" header="0.31496062992125984" footer="0.19685039370078741"/>
  <pageSetup paperSize="9" scale="68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view="pageBreakPreview" zoomScale="85" zoomScaleNormal="100" zoomScaleSheetLayoutView="85" workbookViewId="0">
      <selection activeCell="F11" sqref="F11"/>
    </sheetView>
  </sheetViews>
  <sheetFormatPr defaultColWidth="8.69921875" defaultRowHeight="13.2" x14ac:dyDescent="0.45"/>
  <cols>
    <col min="1" max="1" width="16.59765625" style="1" customWidth="1"/>
    <col min="2" max="2" width="11.8984375" style="1" customWidth="1"/>
    <col min="3" max="3" width="7.8984375" style="1" bestFit="1" customWidth="1"/>
    <col min="4" max="4" width="6.69921875" style="1" bestFit="1" customWidth="1"/>
    <col min="5" max="5" width="14.59765625" style="1" customWidth="1"/>
    <col min="6" max="12" width="11.19921875" style="1" customWidth="1"/>
    <col min="13" max="13" width="8.69921875" style="1"/>
    <col min="14" max="14" width="10.3984375" style="1" bestFit="1" customWidth="1"/>
    <col min="15" max="16384" width="8.69921875" style="1"/>
  </cols>
  <sheetData>
    <row r="1" spans="1:12" ht="35.4" customHeight="1" x14ac:dyDescent="0.45">
      <c r="A1" s="69" t="s">
        <v>47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8" customHeight="1" x14ac:dyDescent="0.45">
      <c r="A2" s="7" t="s">
        <v>39</v>
      </c>
    </row>
    <row r="3" spans="1:12" ht="53.25" customHeight="1" x14ac:dyDescent="0.45">
      <c r="A3" s="73" t="s">
        <v>49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</row>
    <row r="4" spans="1:12" x14ac:dyDescent="0.45">
      <c r="A4" s="8"/>
      <c r="B4" s="9"/>
      <c r="E4" s="18"/>
      <c r="L4" s="10"/>
    </row>
    <row r="5" spans="1:12" ht="18" customHeight="1" x14ac:dyDescent="0.45">
      <c r="A5" s="8" t="s">
        <v>21</v>
      </c>
      <c r="B5" s="9">
        <v>45383</v>
      </c>
      <c r="E5" s="21"/>
      <c r="F5" s="1" t="s">
        <v>38</v>
      </c>
      <c r="L5" s="10" t="s">
        <v>33</v>
      </c>
    </row>
    <row r="6" spans="1:12" ht="25.95" customHeight="1" x14ac:dyDescent="0.45">
      <c r="A6" s="54" t="s">
        <v>4</v>
      </c>
      <c r="B6" s="54"/>
      <c r="C6" s="54"/>
      <c r="D6" s="54"/>
      <c r="E6" s="54"/>
      <c r="F6" s="54" t="s">
        <v>5</v>
      </c>
      <c r="G6" s="54"/>
      <c r="H6" s="54"/>
      <c r="I6" s="54"/>
      <c r="J6" s="54"/>
      <c r="K6" s="54"/>
      <c r="L6" s="54"/>
    </row>
    <row r="7" spans="1:12" ht="20.399999999999999" customHeight="1" x14ac:dyDescent="0.45">
      <c r="A7" s="54" t="s">
        <v>6</v>
      </c>
      <c r="B7" s="54" t="s">
        <v>7</v>
      </c>
      <c r="C7" s="54" t="s">
        <v>8</v>
      </c>
      <c r="D7" s="54" t="s">
        <v>22</v>
      </c>
      <c r="E7" s="71" t="s">
        <v>31</v>
      </c>
      <c r="F7" s="64" t="s">
        <v>9</v>
      </c>
      <c r="G7" s="72"/>
      <c r="H7" s="54" t="s">
        <v>10</v>
      </c>
      <c r="I7" s="54"/>
      <c r="J7" s="54"/>
      <c r="K7" s="54"/>
      <c r="L7" s="54"/>
    </row>
    <row r="8" spans="1:12" ht="20.399999999999999" customHeight="1" x14ac:dyDescent="0.45">
      <c r="A8" s="70"/>
      <c r="B8" s="70"/>
      <c r="C8" s="70"/>
      <c r="D8" s="70"/>
      <c r="E8" s="70"/>
      <c r="F8" s="52" t="s">
        <v>11</v>
      </c>
      <c r="G8" s="52" t="s">
        <v>12</v>
      </c>
      <c r="H8" s="52" t="s">
        <v>13</v>
      </c>
      <c r="I8" s="52" t="s">
        <v>14</v>
      </c>
      <c r="J8" s="52" t="s">
        <v>15</v>
      </c>
      <c r="K8" s="52" t="s">
        <v>16</v>
      </c>
      <c r="L8" s="52" t="s">
        <v>17</v>
      </c>
    </row>
    <row r="9" spans="1:12" ht="30" customHeight="1" x14ac:dyDescent="0.45">
      <c r="A9" s="39" t="s">
        <v>34</v>
      </c>
      <c r="B9" s="40">
        <v>29400</v>
      </c>
      <c r="C9" s="11">
        <f>IF(B9&gt;0,DATEDIF(B9,$B$5,"y"),"")</f>
        <v>43</v>
      </c>
      <c r="D9" s="41"/>
      <c r="E9" s="53">
        <v>3200000</v>
      </c>
      <c r="F9" s="12" t="str">
        <f t="shared" ref="F9:F18" si="0">IF(D9="","",VLOOKUP(D9,$A$26:$B$27,2,FALSE))</f>
        <v/>
      </c>
      <c r="G9" s="12" t="str">
        <f t="shared" ref="G9:G18" si="1">IF(D9="","",VLOOKUP(D9,$A$29:$B$30,2,FALSE))</f>
        <v/>
      </c>
      <c r="H9" s="13">
        <f t="shared" ref="H9:H18" si="2">IF(C9="","",VLOOKUP(C9,$A$59:$B$159,2))</f>
        <v>38950</v>
      </c>
      <c r="I9" s="13">
        <f t="shared" ref="I9:I18" si="3">IF(C9="","",IF($B$35=0,"",VLOOKUP($B$35,$E$59:$F$78,2)))</f>
        <v>1728</v>
      </c>
      <c r="J9" s="14">
        <f>IF(B35=0,"",VLOOKUP(B35,A37:D56,3))</f>
        <v>48900</v>
      </c>
      <c r="K9" s="14">
        <f>IF(B35=0,"",VLOOKUP(B35,A37:B56,2))</f>
        <v>1908</v>
      </c>
      <c r="L9" s="14">
        <f>IF(B9&gt;0,$F$27,"")</f>
        <v>8000</v>
      </c>
    </row>
    <row r="10" spans="1:12" ht="30" customHeight="1" x14ac:dyDescent="0.45">
      <c r="A10" s="39" t="s">
        <v>35</v>
      </c>
      <c r="B10" s="40">
        <v>30564</v>
      </c>
      <c r="C10" s="11">
        <f t="shared" ref="C10:C18" si="4">IF(B10&gt;0,DATEDIF(B10,$B$5,"y"),"")</f>
        <v>40</v>
      </c>
      <c r="D10" s="41"/>
      <c r="E10" s="53"/>
      <c r="F10" s="12" t="str">
        <f t="shared" si="0"/>
        <v/>
      </c>
      <c r="G10" s="12" t="str">
        <f t="shared" si="1"/>
        <v/>
      </c>
      <c r="H10" s="13">
        <f t="shared" si="2"/>
        <v>38950</v>
      </c>
      <c r="I10" s="13">
        <f t="shared" si="3"/>
        <v>1728</v>
      </c>
      <c r="J10" s="15"/>
      <c r="K10" s="15"/>
      <c r="L10" s="15"/>
    </row>
    <row r="11" spans="1:12" ht="30" customHeight="1" x14ac:dyDescent="0.45">
      <c r="A11" s="39" t="s">
        <v>36</v>
      </c>
      <c r="B11" s="40">
        <v>41204</v>
      </c>
      <c r="C11" s="11">
        <f t="shared" si="4"/>
        <v>11</v>
      </c>
      <c r="D11" s="41" t="s">
        <v>2</v>
      </c>
      <c r="E11" s="53"/>
      <c r="F11" s="12">
        <f t="shared" si="0"/>
        <v>2600</v>
      </c>
      <c r="G11" s="12">
        <f t="shared" si="1"/>
        <v>4207</v>
      </c>
      <c r="H11" s="13">
        <f t="shared" si="2"/>
        <v>38560</v>
      </c>
      <c r="I11" s="13">
        <f t="shared" si="3"/>
        <v>1728</v>
      </c>
      <c r="J11" s="15"/>
      <c r="K11" s="15"/>
      <c r="L11" s="15"/>
    </row>
    <row r="12" spans="1:12" ht="30" customHeight="1" x14ac:dyDescent="0.45">
      <c r="A12" s="39" t="s">
        <v>37</v>
      </c>
      <c r="B12" s="40">
        <v>41827</v>
      </c>
      <c r="C12" s="11">
        <f t="shared" si="4"/>
        <v>9</v>
      </c>
      <c r="D12" s="41" t="s">
        <v>2</v>
      </c>
      <c r="E12" s="53"/>
      <c r="F12" s="12">
        <f t="shared" si="0"/>
        <v>2600</v>
      </c>
      <c r="G12" s="12">
        <f t="shared" si="1"/>
        <v>4207</v>
      </c>
      <c r="H12" s="13">
        <f t="shared" si="2"/>
        <v>38560</v>
      </c>
      <c r="I12" s="13">
        <f t="shared" si="3"/>
        <v>1728</v>
      </c>
      <c r="J12" s="15"/>
      <c r="K12" s="15"/>
      <c r="L12" s="15"/>
    </row>
    <row r="13" spans="1:12" ht="30" customHeight="1" x14ac:dyDescent="0.45">
      <c r="A13" s="39"/>
      <c r="B13" s="40"/>
      <c r="C13" s="11" t="str">
        <f t="shared" si="4"/>
        <v/>
      </c>
      <c r="D13" s="41"/>
      <c r="E13" s="53"/>
      <c r="F13" s="12" t="str">
        <f t="shared" si="0"/>
        <v/>
      </c>
      <c r="G13" s="12" t="str">
        <f t="shared" si="1"/>
        <v/>
      </c>
      <c r="H13" s="13" t="str">
        <f t="shared" si="2"/>
        <v/>
      </c>
      <c r="I13" s="13" t="str">
        <f t="shared" si="3"/>
        <v/>
      </c>
      <c r="J13" s="15"/>
      <c r="K13" s="15"/>
      <c r="L13" s="15"/>
    </row>
    <row r="14" spans="1:12" ht="30" customHeight="1" x14ac:dyDescent="0.45">
      <c r="A14" s="39"/>
      <c r="B14" s="40"/>
      <c r="C14" s="11" t="str">
        <f t="shared" si="4"/>
        <v/>
      </c>
      <c r="D14" s="41"/>
      <c r="E14" s="53"/>
      <c r="F14" s="12" t="str">
        <f t="shared" si="0"/>
        <v/>
      </c>
      <c r="G14" s="12" t="str">
        <f t="shared" si="1"/>
        <v/>
      </c>
      <c r="H14" s="13" t="str">
        <f t="shared" si="2"/>
        <v/>
      </c>
      <c r="I14" s="13" t="str">
        <f t="shared" si="3"/>
        <v/>
      </c>
      <c r="J14" s="15"/>
      <c r="K14" s="15"/>
      <c r="L14" s="15"/>
    </row>
    <row r="15" spans="1:12" ht="30" customHeight="1" x14ac:dyDescent="0.45">
      <c r="A15" s="39"/>
      <c r="B15" s="40"/>
      <c r="C15" s="11" t="str">
        <f t="shared" si="4"/>
        <v/>
      </c>
      <c r="D15" s="41"/>
      <c r="E15" s="53"/>
      <c r="F15" s="12" t="str">
        <f t="shared" si="0"/>
        <v/>
      </c>
      <c r="G15" s="12" t="str">
        <f t="shared" si="1"/>
        <v/>
      </c>
      <c r="H15" s="13" t="str">
        <f t="shared" si="2"/>
        <v/>
      </c>
      <c r="I15" s="13" t="str">
        <f t="shared" si="3"/>
        <v/>
      </c>
      <c r="J15" s="15"/>
      <c r="K15" s="15"/>
      <c r="L15" s="15"/>
    </row>
    <row r="16" spans="1:12" ht="30" customHeight="1" x14ac:dyDescent="0.45">
      <c r="A16" s="39"/>
      <c r="B16" s="39"/>
      <c r="C16" s="11" t="str">
        <f t="shared" si="4"/>
        <v/>
      </c>
      <c r="D16" s="41"/>
      <c r="E16" s="53"/>
      <c r="F16" s="12" t="str">
        <f t="shared" si="0"/>
        <v/>
      </c>
      <c r="G16" s="12" t="str">
        <f t="shared" si="1"/>
        <v/>
      </c>
      <c r="H16" s="13" t="str">
        <f t="shared" si="2"/>
        <v/>
      </c>
      <c r="I16" s="13" t="str">
        <f t="shared" si="3"/>
        <v/>
      </c>
      <c r="J16" s="15"/>
      <c r="K16" s="15"/>
      <c r="L16" s="15"/>
    </row>
    <row r="17" spans="1:12" ht="30" customHeight="1" x14ac:dyDescent="0.45">
      <c r="A17" s="39"/>
      <c r="B17" s="39"/>
      <c r="C17" s="11" t="str">
        <f t="shared" si="4"/>
        <v/>
      </c>
      <c r="D17" s="41"/>
      <c r="E17" s="53"/>
      <c r="F17" s="12" t="str">
        <f t="shared" si="0"/>
        <v/>
      </c>
      <c r="G17" s="12" t="str">
        <f t="shared" si="1"/>
        <v/>
      </c>
      <c r="H17" s="13" t="str">
        <f t="shared" si="2"/>
        <v/>
      </c>
      <c r="I17" s="13" t="str">
        <f t="shared" si="3"/>
        <v/>
      </c>
      <c r="J17" s="15"/>
      <c r="K17" s="15"/>
      <c r="L17" s="15"/>
    </row>
    <row r="18" spans="1:12" ht="30" customHeight="1" x14ac:dyDescent="0.45">
      <c r="A18" s="39"/>
      <c r="B18" s="39"/>
      <c r="C18" s="11" t="str">
        <f t="shared" si="4"/>
        <v/>
      </c>
      <c r="D18" s="41"/>
      <c r="E18" s="53"/>
      <c r="F18" s="12" t="str">
        <f t="shared" si="0"/>
        <v/>
      </c>
      <c r="G18" s="12" t="str">
        <f t="shared" si="1"/>
        <v/>
      </c>
      <c r="H18" s="13" t="str">
        <f t="shared" si="2"/>
        <v/>
      </c>
      <c r="I18" s="13" t="str">
        <f t="shared" si="3"/>
        <v/>
      </c>
      <c r="J18" s="15"/>
      <c r="K18" s="15"/>
      <c r="L18" s="15"/>
    </row>
    <row r="19" spans="1:12" ht="30" customHeight="1" x14ac:dyDescent="0.45">
      <c r="A19" s="64" t="s">
        <v>18</v>
      </c>
      <c r="B19" s="65"/>
      <c r="C19" s="65"/>
      <c r="D19" s="65"/>
      <c r="E19" s="16">
        <f>SUM(E9:E18)</f>
        <v>3200000</v>
      </c>
      <c r="F19" s="17">
        <f>SUM(F9:F18)</f>
        <v>5200</v>
      </c>
      <c r="G19" s="17">
        <f t="shared" ref="G19:L19" si="5">SUM(G9:G18)</f>
        <v>8414</v>
      </c>
      <c r="H19" s="17">
        <f>ROUNDUP(VLOOKUP(B35,H58:I78,2)*SUM(H9:H18),-1)</f>
        <v>102320</v>
      </c>
      <c r="I19" s="17">
        <f t="shared" si="5"/>
        <v>6912</v>
      </c>
      <c r="J19" s="17">
        <f t="shared" si="5"/>
        <v>48900</v>
      </c>
      <c r="K19" s="17">
        <f t="shared" si="5"/>
        <v>1908</v>
      </c>
      <c r="L19" s="17">
        <f t="shared" si="5"/>
        <v>8000</v>
      </c>
    </row>
    <row r="21" spans="1:12" ht="27" customHeight="1" x14ac:dyDescent="0.45">
      <c r="A21" s="60" t="s">
        <v>48</v>
      </c>
      <c r="B21" s="61"/>
      <c r="C21" s="61"/>
      <c r="D21" s="61"/>
      <c r="E21" s="52" t="s">
        <v>19</v>
      </c>
      <c r="F21" s="58">
        <f>SUM(F19:L19)</f>
        <v>181654</v>
      </c>
      <c r="G21" s="59"/>
      <c r="I21" s="66" t="s">
        <v>32</v>
      </c>
      <c r="J21" s="67">
        <f>IF(F22=0,"",E19/F22)</f>
        <v>1.4679922636807703</v>
      </c>
      <c r="K21" s="56" t="s">
        <v>46</v>
      </c>
      <c r="L21" s="57"/>
    </row>
    <row r="22" spans="1:12" ht="27" customHeight="1" x14ac:dyDescent="0.45">
      <c r="A22" s="62"/>
      <c r="B22" s="63"/>
      <c r="C22" s="63"/>
      <c r="D22" s="63"/>
      <c r="E22" s="4" t="s">
        <v>20</v>
      </c>
      <c r="F22" s="58">
        <f>+F21*12</f>
        <v>2179848</v>
      </c>
      <c r="G22" s="59"/>
      <c r="I22" s="66"/>
      <c r="J22" s="68"/>
      <c r="K22" s="56"/>
      <c r="L22" s="57"/>
    </row>
    <row r="23" spans="1:12" s="18" customFormat="1" x14ac:dyDescent="0.45"/>
    <row r="24" spans="1:12" x14ac:dyDescent="0.45">
      <c r="E24" s="42"/>
      <c r="F24" s="42"/>
    </row>
    <row r="25" spans="1:12" x14ac:dyDescent="0.45">
      <c r="A25" s="2" t="s">
        <v>24</v>
      </c>
      <c r="B25" s="2" t="s">
        <v>1</v>
      </c>
      <c r="E25" s="5" t="s">
        <v>45</v>
      </c>
      <c r="F25" s="5">
        <v>23060</v>
      </c>
      <c r="H25" s="2" t="s">
        <v>23</v>
      </c>
    </row>
    <row r="26" spans="1:12" x14ac:dyDescent="0.45">
      <c r="A26" s="2" t="s">
        <v>2</v>
      </c>
      <c r="B26" s="5">
        <v>2600</v>
      </c>
      <c r="H26" s="3"/>
    </row>
    <row r="27" spans="1:12" x14ac:dyDescent="0.45">
      <c r="A27" s="2" t="s">
        <v>3</v>
      </c>
      <c r="B27" s="5">
        <v>5100</v>
      </c>
      <c r="E27" s="2" t="s">
        <v>27</v>
      </c>
      <c r="F27" s="5">
        <v>8000</v>
      </c>
      <c r="H27" s="2" t="s">
        <v>2</v>
      </c>
    </row>
    <row r="28" spans="1:12" x14ac:dyDescent="0.45">
      <c r="A28" s="2" t="s">
        <v>24</v>
      </c>
      <c r="B28" s="2" t="s">
        <v>25</v>
      </c>
      <c r="H28" s="2" t="s">
        <v>3</v>
      </c>
    </row>
    <row r="29" spans="1:12" x14ac:dyDescent="0.45">
      <c r="A29" s="2" t="s">
        <v>2</v>
      </c>
      <c r="B29" s="5">
        <v>4207</v>
      </c>
      <c r="H29" s="42"/>
    </row>
    <row r="30" spans="1:12" x14ac:dyDescent="0.45">
      <c r="A30" s="2" t="s">
        <v>3</v>
      </c>
      <c r="B30" s="5">
        <v>4953</v>
      </c>
      <c r="H30" s="42"/>
    </row>
    <row r="31" spans="1:12" x14ac:dyDescent="0.45">
      <c r="A31" s="2" t="s">
        <v>24</v>
      </c>
      <c r="B31" s="2" t="s">
        <v>43</v>
      </c>
      <c r="H31" s="42"/>
    </row>
    <row r="32" spans="1:12" x14ac:dyDescent="0.45">
      <c r="A32" s="2" t="s">
        <v>2</v>
      </c>
      <c r="B32" s="5">
        <v>970</v>
      </c>
      <c r="H32" s="42"/>
    </row>
    <row r="33" spans="1:8" x14ac:dyDescent="0.45">
      <c r="A33" s="2" t="s">
        <v>3</v>
      </c>
      <c r="B33" s="5">
        <v>1895</v>
      </c>
      <c r="H33" s="42"/>
    </row>
    <row r="35" spans="1:8" x14ac:dyDescent="0.45">
      <c r="A35" s="6" t="s">
        <v>28</v>
      </c>
      <c r="B35" s="2">
        <f>COUNT(C9:C18)</f>
        <v>4</v>
      </c>
    </row>
    <row r="36" spans="1:8" x14ac:dyDescent="0.45">
      <c r="B36" s="2" t="s">
        <v>26</v>
      </c>
      <c r="C36" s="54" t="s">
        <v>29</v>
      </c>
      <c r="D36" s="54"/>
    </row>
    <row r="37" spans="1:8" x14ac:dyDescent="0.45">
      <c r="A37" s="2">
        <v>1</v>
      </c>
      <c r="B37" s="5">
        <v>1096</v>
      </c>
      <c r="C37" s="55">
        <v>27790</v>
      </c>
      <c r="D37" s="55"/>
    </row>
    <row r="38" spans="1:8" x14ac:dyDescent="0.45">
      <c r="A38" s="2">
        <v>2</v>
      </c>
      <c r="B38" s="5">
        <v>1554</v>
      </c>
      <c r="C38" s="55">
        <v>38060</v>
      </c>
      <c r="D38" s="55"/>
    </row>
    <row r="39" spans="1:8" x14ac:dyDescent="0.45">
      <c r="A39" s="2">
        <v>3</v>
      </c>
      <c r="B39" s="5">
        <v>1767</v>
      </c>
      <c r="C39" s="55">
        <v>44730</v>
      </c>
      <c r="D39" s="55"/>
    </row>
    <row r="40" spans="1:8" x14ac:dyDescent="0.45">
      <c r="A40" s="2">
        <v>4</v>
      </c>
      <c r="B40" s="5">
        <v>1908</v>
      </c>
      <c r="C40" s="55">
        <v>48900</v>
      </c>
      <c r="D40" s="55"/>
    </row>
    <row r="41" spans="1:8" x14ac:dyDescent="0.45">
      <c r="A41" s="2">
        <v>5</v>
      </c>
      <c r="B41" s="5">
        <v>1963</v>
      </c>
      <c r="C41" s="55">
        <v>49180</v>
      </c>
      <c r="D41" s="55"/>
    </row>
    <row r="42" spans="1:8" x14ac:dyDescent="0.45">
      <c r="A42" s="2">
        <v>6</v>
      </c>
      <c r="B42" s="5">
        <v>2088</v>
      </c>
      <c r="C42" s="55">
        <v>55650</v>
      </c>
      <c r="D42" s="55"/>
    </row>
    <row r="43" spans="1:8" x14ac:dyDescent="0.45">
      <c r="A43" s="2">
        <v>7</v>
      </c>
      <c r="B43" s="5">
        <v>2175</v>
      </c>
      <c r="C43" s="55">
        <v>58920</v>
      </c>
      <c r="D43" s="55"/>
    </row>
    <row r="44" spans="1:8" x14ac:dyDescent="0.45">
      <c r="A44" s="2">
        <v>8</v>
      </c>
      <c r="B44" s="5">
        <v>2242</v>
      </c>
      <c r="C44" s="55">
        <v>61910</v>
      </c>
      <c r="D44" s="55"/>
    </row>
    <row r="45" spans="1:8" x14ac:dyDescent="0.45">
      <c r="A45" s="2">
        <v>9</v>
      </c>
      <c r="B45" s="5">
        <v>2317</v>
      </c>
      <c r="C45" s="55">
        <v>64670</v>
      </c>
      <c r="D45" s="55"/>
    </row>
    <row r="46" spans="1:8" x14ac:dyDescent="0.45">
      <c r="A46" s="2">
        <v>10</v>
      </c>
      <c r="B46" s="5">
        <f>+B45+75</f>
        <v>2392</v>
      </c>
      <c r="C46" s="55">
        <f>+C45+2760</f>
        <v>67430</v>
      </c>
      <c r="D46" s="55"/>
    </row>
    <row r="47" spans="1:8" x14ac:dyDescent="0.45">
      <c r="A47" s="2">
        <v>11</v>
      </c>
      <c r="B47" s="5">
        <f>+B46+75</f>
        <v>2467</v>
      </c>
      <c r="C47" s="55">
        <f>+C46+2760</f>
        <v>70190</v>
      </c>
      <c r="D47" s="55"/>
    </row>
    <row r="48" spans="1:8" x14ac:dyDescent="0.45">
      <c r="A48" s="2">
        <v>12</v>
      </c>
      <c r="B48" s="5">
        <f t="shared" ref="B48:B56" si="6">+B47+75</f>
        <v>2542</v>
      </c>
      <c r="C48" s="55">
        <f t="shared" ref="C48:C56" si="7">+C47+2760</f>
        <v>72950</v>
      </c>
      <c r="D48" s="55"/>
    </row>
    <row r="49" spans="1:9" x14ac:dyDescent="0.45">
      <c r="A49" s="2">
        <v>13</v>
      </c>
      <c r="B49" s="5">
        <f t="shared" si="6"/>
        <v>2617</v>
      </c>
      <c r="C49" s="55">
        <f t="shared" si="7"/>
        <v>75710</v>
      </c>
      <c r="D49" s="55"/>
    </row>
    <row r="50" spans="1:9" x14ac:dyDescent="0.45">
      <c r="A50" s="2">
        <v>14</v>
      </c>
      <c r="B50" s="5">
        <f t="shared" si="6"/>
        <v>2692</v>
      </c>
      <c r="C50" s="55">
        <f t="shared" si="7"/>
        <v>78470</v>
      </c>
      <c r="D50" s="55"/>
    </row>
    <row r="51" spans="1:9" x14ac:dyDescent="0.45">
      <c r="A51" s="2">
        <v>15</v>
      </c>
      <c r="B51" s="5">
        <f t="shared" si="6"/>
        <v>2767</v>
      </c>
      <c r="C51" s="55">
        <f t="shared" si="7"/>
        <v>81230</v>
      </c>
      <c r="D51" s="55"/>
    </row>
    <row r="52" spans="1:9" x14ac:dyDescent="0.45">
      <c r="A52" s="2">
        <v>16</v>
      </c>
      <c r="B52" s="5">
        <f t="shared" si="6"/>
        <v>2842</v>
      </c>
      <c r="C52" s="55">
        <f t="shared" si="7"/>
        <v>83990</v>
      </c>
      <c r="D52" s="55"/>
    </row>
    <row r="53" spans="1:9" x14ac:dyDescent="0.45">
      <c r="A53" s="2">
        <v>17</v>
      </c>
      <c r="B53" s="5">
        <f t="shared" si="6"/>
        <v>2917</v>
      </c>
      <c r="C53" s="55">
        <f t="shared" si="7"/>
        <v>86750</v>
      </c>
      <c r="D53" s="55"/>
    </row>
    <row r="54" spans="1:9" x14ac:dyDescent="0.45">
      <c r="A54" s="2">
        <v>18</v>
      </c>
      <c r="B54" s="5">
        <f t="shared" si="6"/>
        <v>2992</v>
      </c>
      <c r="C54" s="55">
        <f t="shared" si="7"/>
        <v>89510</v>
      </c>
      <c r="D54" s="55"/>
    </row>
    <row r="55" spans="1:9" x14ac:dyDescent="0.45">
      <c r="A55" s="2">
        <v>19</v>
      </c>
      <c r="B55" s="5">
        <f t="shared" si="6"/>
        <v>3067</v>
      </c>
      <c r="C55" s="55">
        <f t="shared" si="7"/>
        <v>92270</v>
      </c>
      <c r="D55" s="55"/>
    </row>
    <row r="56" spans="1:9" x14ac:dyDescent="0.45">
      <c r="A56" s="2">
        <v>20</v>
      </c>
      <c r="B56" s="5">
        <f t="shared" si="6"/>
        <v>3142</v>
      </c>
      <c r="C56" s="55">
        <f t="shared" si="7"/>
        <v>95030</v>
      </c>
      <c r="D56" s="55"/>
    </row>
    <row r="58" spans="1:9" x14ac:dyDescent="0.45">
      <c r="A58" s="1" t="s">
        <v>0</v>
      </c>
      <c r="B58" s="1" t="s">
        <v>30</v>
      </c>
      <c r="E58" s="1" t="s">
        <v>28</v>
      </c>
      <c r="F58" s="1" t="s">
        <v>40</v>
      </c>
      <c r="H58" s="1" t="s">
        <v>28</v>
      </c>
      <c r="I58" s="1" t="s">
        <v>42</v>
      </c>
    </row>
    <row r="59" spans="1:9" x14ac:dyDescent="0.45">
      <c r="A59" s="19">
        <v>0</v>
      </c>
      <c r="B59" s="20">
        <v>37000</v>
      </c>
      <c r="E59" s="1">
        <v>1</v>
      </c>
      <c r="F59" s="1">
        <v>914</v>
      </c>
      <c r="H59" s="1">
        <v>1</v>
      </c>
      <c r="I59" s="1">
        <v>1</v>
      </c>
    </row>
    <row r="60" spans="1:9" x14ac:dyDescent="0.45">
      <c r="A60" s="19">
        <v>1</v>
      </c>
      <c r="B60" s="20">
        <f>+B59</f>
        <v>37000</v>
      </c>
      <c r="E60" s="1">
        <v>2</v>
      </c>
      <c r="F60" s="1">
        <v>1490</v>
      </c>
      <c r="H60" s="1">
        <v>2</v>
      </c>
      <c r="I60" s="1">
        <v>0.87</v>
      </c>
    </row>
    <row r="61" spans="1:9" x14ac:dyDescent="0.45">
      <c r="A61" s="19">
        <v>2</v>
      </c>
      <c r="B61" s="20">
        <f>+B60</f>
        <v>37000</v>
      </c>
      <c r="E61" s="1">
        <v>3</v>
      </c>
      <c r="F61" s="1">
        <v>1536</v>
      </c>
      <c r="H61" s="1">
        <v>3</v>
      </c>
      <c r="I61" s="1">
        <v>0.75</v>
      </c>
    </row>
    <row r="62" spans="1:9" x14ac:dyDescent="0.45">
      <c r="A62" s="21">
        <v>3</v>
      </c>
      <c r="B62" s="22">
        <v>37000</v>
      </c>
      <c r="E62" s="1">
        <v>4</v>
      </c>
      <c r="F62" s="1">
        <v>1728</v>
      </c>
      <c r="H62" s="1">
        <v>4</v>
      </c>
      <c r="I62" s="1">
        <v>0.66</v>
      </c>
    </row>
    <row r="63" spans="1:9" x14ac:dyDescent="0.45">
      <c r="A63" s="21">
        <v>4</v>
      </c>
      <c r="B63" s="22">
        <f>+B62</f>
        <v>37000</v>
      </c>
      <c r="E63" s="1">
        <v>5</v>
      </c>
      <c r="F63" s="1">
        <v>1802</v>
      </c>
      <c r="H63" s="1">
        <v>5</v>
      </c>
      <c r="I63" s="1">
        <v>0.59</v>
      </c>
    </row>
    <row r="64" spans="1:9" x14ac:dyDescent="0.45">
      <c r="A64" s="21">
        <v>5</v>
      </c>
      <c r="B64" s="22">
        <f>+B63</f>
        <v>37000</v>
      </c>
      <c r="E64" s="1">
        <v>6</v>
      </c>
      <c r="F64" s="1">
        <v>2048</v>
      </c>
      <c r="H64" s="1">
        <v>6</v>
      </c>
      <c r="I64" s="1">
        <v>0.57999999999999996</v>
      </c>
    </row>
    <row r="65" spans="1:9" x14ac:dyDescent="0.45">
      <c r="A65" s="23">
        <v>6</v>
      </c>
      <c r="B65" s="24">
        <v>38560</v>
      </c>
      <c r="E65" s="1">
        <v>7</v>
      </c>
      <c r="F65" s="1">
        <v>2175</v>
      </c>
      <c r="H65" s="1">
        <v>7</v>
      </c>
      <c r="I65" s="1">
        <v>0.55000000000000004</v>
      </c>
    </row>
    <row r="66" spans="1:9" x14ac:dyDescent="0.45">
      <c r="A66" s="23">
        <v>7</v>
      </c>
      <c r="B66" s="24">
        <f>+B65</f>
        <v>38560</v>
      </c>
      <c r="E66" s="1">
        <v>8</v>
      </c>
      <c r="F66" s="1">
        <v>2303</v>
      </c>
      <c r="H66" s="1">
        <v>8</v>
      </c>
      <c r="I66" s="1">
        <v>0.52</v>
      </c>
    </row>
    <row r="67" spans="1:9" x14ac:dyDescent="0.45">
      <c r="A67" s="23">
        <v>8</v>
      </c>
      <c r="B67" s="24">
        <f t="shared" ref="B67:B70" si="8">+B66</f>
        <v>38560</v>
      </c>
      <c r="E67" s="1">
        <v>9</v>
      </c>
      <c r="F67" s="1">
        <v>2413</v>
      </c>
      <c r="H67" s="1">
        <v>9</v>
      </c>
      <c r="I67" s="1">
        <v>0.5</v>
      </c>
    </row>
    <row r="68" spans="1:9" x14ac:dyDescent="0.45">
      <c r="A68" s="23">
        <v>9</v>
      </c>
      <c r="B68" s="24">
        <f t="shared" si="8"/>
        <v>38560</v>
      </c>
      <c r="E68" s="1">
        <v>10</v>
      </c>
      <c r="F68" s="1">
        <f>F67+110</f>
        <v>2523</v>
      </c>
      <c r="H68" s="1">
        <v>10</v>
      </c>
      <c r="I68" s="1">
        <v>0.5</v>
      </c>
    </row>
    <row r="69" spans="1:9" x14ac:dyDescent="0.45">
      <c r="A69" s="23">
        <v>10</v>
      </c>
      <c r="B69" s="24">
        <f t="shared" si="8"/>
        <v>38560</v>
      </c>
      <c r="E69" s="1">
        <v>11</v>
      </c>
      <c r="F69" s="1">
        <f t="shared" ref="F69:F78" si="9">F68+110</f>
        <v>2633</v>
      </c>
      <c r="H69" s="1">
        <v>11</v>
      </c>
      <c r="I69" s="1">
        <v>0.5</v>
      </c>
    </row>
    <row r="70" spans="1:9" x14ac:dyDescent="0.45">
      <c r="A70" s="23">
        <v>11</v>
      </c>
      <c r="B70" s="24">
        <f t="shared" si="8"/>
        <v>38560</v>
      </c>
      <c r="E70" s="1">
        <v>12</v>
      </c>
      <c r="F70" s="1">
        <f t="shared" si="9"/>
        <v>2743</v>
      </c>
      <c r="H70" s="1">
        <v>12</v>
      </c>
      <c r="I70" s="1">
        <v>0.5</v>
      </c>
    </row>
    <row r="71" spans="1:9" x14ac:dyDescent="0.45">
      <c r="A71" s="25">
        <v>12</v>
      </c>
      <c r="B71" s="26">
        <v>40900</v>
      </c>
      <c r="E71" s="1">
        <v>13</v>
      </c>
      <c r="F71" s="1">
        <f t="shared" si="9"/>
        <v>2853</v>
      </c>
      <c r="H71" s="1">
        <v>13</v>
      </c>
      <c r="I71" s="1">
        <v>0.5</v>
      </c>
    </row>
    <row r="72" spans="1:9" x14ac:dyDescent="0.45">
      <c r="A72" s="25">
        <v>13</v>
      </c>
      <c r="B72" s="26">
        <f>+B71</f>
        <v>40900</v>
      </c>
      <c r="E72" s="1">
        <v>14</v>
      </c>
      <c r="F72" s="1">
        <f t="shared" si="9"/>
        <v>2963</v>
      </c>
      <c r="H72" s="1">
        <v>14</v>
      </c>
      <c r="I72" s="1">
        <v>0.5</v>
      </c>
    </row>
    <row r="73" spans="1:9" x14ac:dyDescent="0.45">
      <c r="A73" s="25">
        <v>14</v>
      </c>
      <c r="B73" s="26">
        <f t="shared" ref="B73:B78" si="10">+B72</f>
        <v>40900</v>
      </c>
      <c r="E73" s="1">
        <v>15</v>
      </c>
      <c r="F73" s="1">
        <f t="shared" si="9"/>
        <v>3073</v>
      </c>
      <c r="H73" s="1">
        <v>15</v>
      </c>
      <c r="I73" s="1">
        <v>0.5</v>
      </c>
    </row>
    <row r="74" spans="1:9" x14ac:dyDescent="0.45">
      <c r="A74" s="25">
        <v>15</v>
      </c>
      <c r="B74" s="26">
        <f t="shared" si="10"/>
        <v>40900</v>
      </c>
      <c r="E74" s="1">
        <v>16</v>
      </c>
      <c r="F74" s="1">
        <f t="shared" si="9"/>
        <v>3183</v>
      </c>
      <c r="H74" s="1">
        <v>16</v>
      </c>
      <c r="I74" s="1">
        <v>0.5</v>
      </c>
    </row>
    <row r="75" spans="1:9" x14ac:dyDescent="0.45">
      <c r="A75" s="25">
        <v>16</v>
      </c>
      <c r="B75" s="26">
        <f t="shared" si="10"/>
        <v>40900</v>
      </c>
      <c r="E75" s="1">
        <v>17</v>
      </c>
      <c r="F75" s="1">
        <f t="shared" si="9"/>
        <v>3293</v>
      </c>
      <c r="H75" s="1">
        <v>17</v>
      </c>
      <c r="I75" s="1">
        <v>0.5</v>
      </c>
    </row>
    <row r="76" spans="1:9" x14ac:dyDescent="0.45">
      <c r="A76" s="25">
        <v>17</v>
      </c>
      <c r="B76" s="26">
        <f t="shared" si="10"/>
        <v>40900</v>
      </c>
      <c r="E76" s="1">
        <v>18</v>
      </c>
      <c r="F76" s="1">
        <f t="shared" si="9"/>
        <v>3403</v>
      </c>
      <c r="H76" s="1">
        <v>18</v>
      </c>
      <c r="I76" s="1">
        <v>0.5</v>
      </c>
    </row>
    <row r="77" spans="1:9" x14ac:dyDescent="0.45">
      <c r="A77" s="44">
        <v>18</v>
      </c>
      <c r="B77" s="45">
        <v>38950</v>
      </c>
      <c r="E77" s="1">
        <v>19</v>
      </c>
      <c r="F77" s="1">
        <f t="shared" si="9"/>
        <v>3513</v>
      </c>
      <c r="H77" s="1">
        <v>19</v>
      </c>
      <c r="I77" s="1">
        <v>0.5</v>
      </c>
    </row>
    <row r="78" spans="1:9" x14ac:dyDescent="0.45">
      <c r="A78" s="44">
        <v>19</v>
      </c>
      <c r="B78" s="45">
        <f t="shared" si="10"/>
        <v>38950</v>
      </c>
      <c r="E78" s="1">
        <v>20</v>
      </c>
      <c r="F78" s="1">
        <f t="shared" si="9"/>
        <v>3623</v>
      </c>
      <c r="H78" s="1">
        <v>20</v>
      </c>
      <c r="I78" s="1">
        <v>0.5</v>
      </c>
    </row>
    <row r="79" spans="1:9" x14ac:dyDescent="0.45">
      <c r="A79" s="27">
        <v>20</v>
      </c>
      <c r="B79" s="28">
        <v>38950</v>
      </c>
    </row>
    <row r="80" spans="1:9" x14ac:dyDescent="0.45">
      <c r="A80" s="27">
        <v>21</v>
      </c>
      <c r="B80" s="29">
        <f>+B79</f>
        <v>38950</v>
      </c>
    </row>
    <row r="81" spans="1:2" x14ac:dyDescent="0.45">
      <c r="A81" s="27">
        <v>22</v>
      </c>
      <c r="B81" s="29">
        <f t="shared" ref="B81:B99" si="11">+B80</f>
        <v>38950</v>
      </c>
    </row>
    <row r="82" spans="1:2" x14ac:dyDescent="0.45">
      <c r="A82" s="27">
        <v>23</v>
      </c>
      <c r="B82" s="29">
        <f t="shared" si="11"/>
        <v>38950</v>
      </c>
    </row>
    <row r="83" spans="1:2" x14ac:dyDescent="0.45">
      <c r="A83" s="27">
        <v>24</v>
      </c>
      <c r="B83" s="29">
        <f t="shared" si="11"/>
        <v>38950</v>
      </c>
    </row>
    <row r="84" spans="1:2" x14ac:dyDescent="0.45">
      <c r="A84" s="27">
        <v>25</v>
      </c>
      <c r="B84" s="29">
        <f t="shared" si="11"/>
        <v>38950</v>
      </c>
    </row>
    <row r="85" spans="1:2" x14ac:dyDescent="0.45">
      <c r="A85" s="27">
        <v>26</v>
      </c>
      <c r="B85" s="29">
        <f t="shared" si="11"/>
        <v>38950</v>
      </c>
    </row>
    <row r="86" spans="1:2" x14ac:dyDescent="0.45">
      <c r="A86" s="27">
        <v>27</v>
      </c>
      <c r="B86" s="29">
        <f t="shared" si="11"/>
        <v>38950</v>
      </c>
    </row>
    <row r="87" spans="1:2" x14ac:dyDescent="0.45">
      <c r="A87" s="27">
        <v>28</v>
      </c>
      <c r="B87" s="29">
        <f t="shared" si="11"/>
        <v>38950</v>
      </c>
    </row>
    <row r="88" spans="1:2" x14ac:dyDescent="0.45">
      <c r="A88" s="27">
        <v>29</v>
      </c>
      <c r="B88" s="29">
        <f t="shared" si="11"/>
        <v>38950</v>
      </c>
    </row>
    <row r="89" spans="1:2" x14ac:dyDescent="0.45">
      <c r="A89" s="27">
        <v>30</v>
      </c>
      <c r="B89" s="29">
        <f t="shared" si="11"/>
        <v>38950</v>
      </c>
    </row>
    <row r="90" spans="1:2" x14ac:dyDescent="0.45">
      <c r="A90" s="27">
        <v>31</v>
      </c>
      <c r="B90" s="29">
        <f t="shared" si="11"/>
        <v>38950</v>
      </c>
    </row>
    <row r="91" spans="1:2" x14ac:dyDescent="0.45">
      <c r="A91" s="27">
        <v>32</v>
      </c>
      <c r="B91" s="29">
        <f t="shared" si="11"/>
        <v>38950</v>
      </c>
    </row>
    <row r="92" spans="1:2" x14ac:dyDescent="0.45">
      <c r="A92" s="27">
        <v>33</v>
      </c>
      <c r="B92" s="29">
        <f t="shared" si="11"/>
        <v>38950</v>
      </c>
    </row>
    <row r="93" spans="1:2" x14ac:dyDescent="0.45">
      <c r="A93" s="27">
        <v>34</v>
      </c>
      <c r="B93" s="29">
        <f t="shared" si="11"/>
        <v>38950</v>
      </c>
    </row>
    <row r="94" spans="1:2" x14ac:dyDescent="0.45">
      <c r="A94" s="27">
        <v>35</v>
      </c>
      <c r="B94" s="29">
        <f t="shared" si="11"/>
        <v>38950</v>
      </c>
    </row>
    <row r="95" spans="1:2" x14ac:dyDescent="0.45">
      <c r="A95" s="27">
        <v>36</v>
      </c>
      <c r="B95" s="29">
        <f t="shared" si="11"/>
        <v>38950</v>
      </c>
    </row>
    <row r="96" spans="1:2" x14ac:dyDescent="0.45">
      <c r="A96" s="27">
        <v>37</v>
      </c>
      <c r="B96" s="29">
        <f t="shared" si="11"/>
        <v>38950</v>
      </c>
    </row>
    <row r="97" spans="1:2" x14ac:dyDescent="0.45">
      <c r="A97" s="27">
        <v>38</v>
      </c>
      <c r="B97" s="29">
        <f t="shared" si="11"/>
        <v>38950</v>
      </c>
    </row>
    <row r="98" spans="1:2" x14ac:dyDescent="0.45">
      <c r="A98" s="27">
        <v>39</v>
      </c>
      <c r="B98" s="29">
        <f t="shared" si="11"/>
        <v>38950</v>
      </c>
    </row>
    <row r="99" spans="1:2" x14ac:dyDescent="0.45">
      <c r="A99" s="27">
        <v>40</v>
      </c>
      <c r="B99" s="29">
        <f t="shared" si="11"/>
        <v>38950</v>
      </c>
    </row>
    <row r="100" spans="1:2" x14ac:dyDescent="0.45">
      <c r="A100" s="30">
        <v>41</v>
      </c>
      <c r="B100" s="31">
        <v>38950</v>
      </c>
    </row>
    <row r="101" spans="1:2" x14ac:dyDescent="0.45">
      <c r="A101" s="30">
        <v>42</v>
      </c>
      <c r="B101" s="32">
        <f>+B100</f>
        <v>38950</v>
      </c>
    </row>
    <row r="102" spans="1:2" x14ac:dyDescent="0.45">
      <c r="A102" s="30">
        <v>43</v>
      </c>
      <c r="B102" s="32">
        <f t="shared" ref="B102:B118" si="12">+B101</f>
        <v>38950</v>
      </c>
    </row>
    <row r="103" spans="1:2" x14ac:dyDescent="0.45">
      <c r="A103" s="30">
        <v>44</v>
      </c>
      <c r="B103" s="32">
        <f t="shared" si="12"/>
        <v>38950</v>
      </c>
    </row>
    <row r="104" spans="1:2" x14ac:dyDescent="0.45">
      <c r="A104" s="30">
        <v>45</v>
      </c>
      <c r="B104" s="32">
        <f t="shared" si="12"/>
        <v>38950</v>
      </c>
    </row>
    <row r="105" spans="1:2" x14ac:dyDescent="0.45">
      <c r="A105" s="30">
        <v>46</v>
      </c>
      <c r="B105" s="32">
        <f t="shared" si="12"/>
        <v>38950</v>
      </c>
    </row>
    <row r="106" spans="1:2" x14ac:dyDescent="0.45">
      <c r="A106" s="30">
        <v>47</v>
      </c>
      <c r="B106" s="32">
        <f t="shared" si="12"/>
        <v>38950</v>
      </c>
    </row>
    <row r="107" spans="1:2" x14ac:dyDescent="0.45">
      <c r="A107" s="30">
        <v>48</v>
      </c>
      <c r="B107" s="32">
        <f t="shared" si="12"/>
        <v>38950</v>
      </c>
    </row>
    <row r="108" spans="1:2" x14ac:dyDescent="0.45">
      <c r="A108" s="30">
        <v>49</v>
      </c>
      <c r="B108" s="32">
        <f t="shared" si="12"/>
        <v>38950</v>
      </c>
    </row>
    <row r="109" spans="1:2" x14ac:dyDescent="0.45">
      <c r="A109" s="30">
        <v>50</v>
      </c>
      <c r="B109" s="32">
        <f t="shared" si="12"/>
        <v>38950</v>
      </c>
    </row>
    <row r="110" spans="1:2" x14ac:dyDescent="0.45">
      <c r="A110" s="30">
        <v>51</v>
      </c>
      <c r="B110" s="32">
        <f t="shared" si="12"/>
        <v>38950</v>
      </c>
    </row>
    <row r="111" spans="1:2" x14ac:dyDescent="0.45">
      <c r="A111" s="30">
        <v>52</v>
      </c>
      <c r="B111" s="32">
        <f t="shared" si="12"/>
        <v>38950</v>
      </c>
    </row>
    <row r="112" spans="1:2" x14ac:dyDescent="0.45">
      <c r="A112" s="30">
        <v>53</v>
      </c>
      <c r="B112" s="32">
        <f t="shared" si="12"/>
        <v>38950</v>
      </c>
    </row>
    <row r="113" spans="1:2" x14ac:dyDescent="0.45">
      <c r="A113" s="30">
        <v>54</v>
      </c>
      <c r="B113" s="32">
        <f t="shared" si="12"/>
        <v>38950</v>
      </c>
    </row>
    <row r="114" spans="1:2" x14ac:dyDescent="0.45">
      <c r="A114" s="30">
        <v>55</v>
      </c>
      <c r="B114" s="32">
        <f t="shared" si="12"/>
        <v>38950</v>
      </c>
    </row>
    <row r="115" spans="1:2" x14ac:dyDescent="0.45">
      <c r="A115" s="30">
        <v>56</v>
      </c>
      <c r="B115" s="32">
        <f t="shared" si="12"/>
        <v>38950</v>
      </c>
    </row>
    <row r="116" spans="1:2" x14ac:dyDescent="0.45">
      <c r="A116" s="30">
        <v>57</v>
      </c>
      <c r="B116" s="32">
        <f t="shared" si="12"/>
        <v>38950</v>
      </c>
    </row>
    <row r="117" spans="1:2" x14ac:dyDescent="0.45">
      <c r="A117" s="30">
        <v>58</v>
      </c>
      <c r="B117" s="32">
        <f t="shared" si="12"/>
        <v>38950</v>
      </c>
    </row>
    <row r="118" spans="1:2" x14ac:dyDescent="0.45">
      <c r="A118" s="30">
        <v>59</v>
      </c>
      <c r="B118" s="32">
        <f t="shared" si="12"/>
        <v>38950</v>
      </c>
    </row>
    <row r="119" spans="1:2" x14ac:dyDescent="0.45">
      <c r="A119" s="33">
        <v>60</v>
      </c>
      <c r="B119" s="34">
        <v>38950</v>
      </c>
    </row>
    <row r="120" spans="1:2" x14ac:dyDescent="0.45">
      <c r="A120" s="33">
        <v>61</v>
      </c>
      <c r="B120" s="35">
        <f>+B119</f>
        <v>38950</v>
      </c>
    </row>
    <row r="121" spans="1:2" x14ac:dyDescent="0.45">
      <c r="A121" s="33">
        <v>62</v>
      </c>
      <c r="B121" s="35">
        <f t="shared" ref="B121:B128" si="13">+B120</f>
        <v>38950</v>
      </c>
    </row>
    <row r="122" spans="1:2" x14ac:dyDescent="0.45">
      <c r="A122" s="33">
        <v>63</v>
      </c>
      <c r="B122" s="35">
        <f t="shared" si="13"/>
        <v>38950</v>
      </c>
    </row>
    <row r="123" spans="1:2" x14ac:dyDescent="0.45">
      <c r="A123" s="33">
        <v>64</v>
      </c>
      <c r="B123" s="35">
        <f t="shared" si="13"/>
        <v>38950</v>
      </c>
    </row>
    <row r="124" spans="1:2" x14ac:dyDescent="0.45">
      <c r="A124" s="43">
        <v>65</v>
      </c>
      <c r="B124" s="46">
        <v>38560</v>
      </c>
    </row>
    <row r="125" spans="1:2" x14ac:dyDescent="0.45">
      <c r="A125" s="43">
        <v>66</v>
      </c>
      <c r="B125" s="46">
        <f t="shared" si="13"/>
        <v>38560</v>
      </c>
    </row>
    <row r="126" spans="1:2" x14ac:dyDescent="0.45">
      <c r="A126" s="43">
        <v>67</v>
      </c>
      <c r="B126" s="46">
        <f t="shared" si="13"/>
        <v>38560</v>
      </c>
    </row>
    <row r="127" spans="1:2" x14ac:dyDescent="0.45">
      <c r="A127" s="43">
        <v>68</v>
      </c>
      <c r="B127" s="46">
        <f t="shared" si="13"/>
        <v>38560</v>
      </c>
    </row>
    <row r="128" spans="1:2" x14ac:dyDescent="0.45">
      <c r="A128" s="43">
        <v>69</v>
      </c>
      <c r="B128" s="46">
        <f t="shared" si="13"/>
        <v>38560</v>
      </c>
    </row>
    <row r="129" spans="1:2" x14ac:dyDescent="0.45">
      <c r="A129" s="47">
        <v>70</v>
      </c>
      <c r="B129" s="48">
        <v>38560</v>
      </c>
    </row>
    <row r="130" spans="1:2" x14ac:dyDescent="0.45">
      <c r="A130" s="47">
        <v>71</v>
      </c>
      <c r="B130" s="49">
        <f>+B129</f>
        <v>38560</v>
      </c>
    </row>
    <row r="131" spans="1:2" x14ac:dyDescent="0.45">
      <c r="A131" s="47">
        <v>72</v>
      </c>
      <c r="B131" s="49">
        <f t="shared" ref="B131:B159" si="14">+B130</f>
        <v>38560</v>
      </c>
    </row>
    <row r="132" spans="1:2" x14ac:dyDescent="0.45">
      <c r="A132" s="47">
        <v>73</v>
      </c>
      <c r="B132" s="49">
        <f t="shared" si="14"/>
        <v>38560</v>
      </c>
    </row>
    <row r="133" spans="1:2" x14ac:dyDescent="0.45">
      <c r="A133" s="47">
        <v>74</v>
      </c>
      <c r="B133" s="49">
        <f t="shared" si="14"/>
        <v>38560</v>
      </c>
    </row>
    <row r="134" spans="1:2" x14ac:dyDescent="0.45">
      <c r="A134" s="50">
        <v>75</v>
      </c>
      <c r="B134" s="51">
        <v>33110</v>
      </c>
    </row>
    <row r="135" spans="1:2" x14ac:dyDescent="0.45">
      <c r="A135" s="36">
        <v>76</v>
      </c>
      <c r="B135" s="37">
        <f t="shared" si="14"/>
        <v>33110</v>
      </c>
    </row>
    <row r="136" spans="1:2" x14ac:dyDescent="0.45">
      <c r="A136" s="36">
        <v>77</v>
      </c>
      <c r="B136" s="37">
        <f t="shared" si="14"/>
        <v>33110</v>
      </c>
    </row>
    <row r="137" spans="1:2" x14ac:dyDescent="0.45">
      <c r="A137" s="36">
        <v>78</v>
      </c>
      <c r="B137" s="37">
        <f t="shared" si="14"/>
        <v>33110</v>
      </c>
    </row>
    <row r="138" spans="1:2" x14ac:dyDescent="0.45">
      <c r="A138" s="36">
        <v>79</v>
      </c>
      <c r="B138" s="37">
        <f t="shared" si="14"/>
        <v>33110</v>
      </c>
    </row>
    <row r="139" spans="1:2" x14ac:dyDescent="0.45">
      <c r="A139" s="36">
        <v>80</v>
      </c>
      <c r="B139" s="37">
        <f t="shared" si="14"/>
        <v>33110</v>
      </c>
    </row>
    <row r="140" spans="1:2" x14ac:dyDescent="0.45">
      <c r="A140" s="36">
        <v>81</v>
      </c>
      <c r="B140" s="37">
        <f t="shared" si="14"/>
        <v>33110</v>
      </c>
    </row>
    <row r="141" spans="1:2" x14ac:dyDescent="0.45">
      <c r="A141" s="36">
        <v>82</v>
      </c>
      <c r="B141" s="37">
        <f t="shared" si="14"/>
        <v>33110</v>
      </c>
    </row>
    <row r="142" spans="1:2" x14ac:dyDescent="0.45">
      <c r="A142" s="36">
        <v>83</v>
      </c>
      <c r="B142" s="37">
        <f t="shared" si="14"/>
        <v>33110</v>
      </c>
    </row>
    <row r="143" spans="1:2" x14ac:dyDescent="0.45">
      <c r="A143" s="36">
        <v>84</v>
      </c>
      <c r="B143" s="37">
        <f t="shared" si="14"/>
        <v>33110</v>
      </c>
    </row>
    <row r="144" spans="1:2" x14ac:dyDescent="0.45">
      <c r="A144" s="36">
        <v>85</v>
      </c>
      <c r="B144" s="37">
        <f t="shared" si="14"/>
        <v>33110</v>
      </c>
    </row>
    <row r="145" spans="1:2" x14ac:dyDescent="0.45">
      <c r="A145" s="36">
        <v>86</v>
      </c>
      <c r="B145" s="37">
        <f t="shared" si="14"/>
        <v>33110</v>
      </c>
    </row>
    <row r="146" spans="1:2" x14ac:dyDescent="0.45">
      <c r="A146" s="36">
        <v>87</v>
      </c>
      <c r="B146" s="37">
        <f t="shared" si="14"/>
        <v>33110</v>
      </c>
    </row>
    <row r="147" spans="1:2" x14ac:dyDescent="0.45">
      <c r="A147" s="36">
        <v>88</v>
      </c>
      <c r="B147" s="37">
        <f t="shared" si="14"/>
        <v>33110</v>
      </c>
    </row>
    <row r="148" spans="1:2" x14ac:dyDescent="0.45">
      <c r="A148" s="36">
        <v>89</v>
      </c>
      <c r="B148" s="37">
        <f t="shared" si="14"/>
        <v>33110</v>
      </c>
    </row>
    <row r="149" spans="1:2" x14ac:dyDescent="0.45">
      <c r="A149" s="36">
        <v>90</v>
      </c>
      <c r="B149" s="37">
        <f t="shared" si="14"/>
        <v>33110</v>
      </c>
    </row>
    <row r="150" spans="1:2" x14ac:dyDescent="0.45">
      <c r="A150" s="36">
        <v>91</v>
      </c>
      <c r="B150" s="37">
        <f t="shared" si="14"/>
        <v>33110</v>
      </c>
    </row>
    <row r="151" spans="1:2" x14ac:dyDescent="0.45">
      <c r="A151" s="36">
        <v>92</v>
      </c>
      <c r="B151" s="37">
        <f t="shared" si="14"/>
        <v>33110</v>
      </c>
    </row>
    <row r="152" spans="1:2" x14ac:dyDescent="0.45">
      <c r="A152" s="36">
        <v>93</v>
      </c>
      <c r="B152" s="37">
        <f t="shared" si="14"/>
        <v>33110</v>
      </c>
    </row>
    <row r="153" spans="1:2" x14ac:dyDescent="0.45">
      <c r="A153" s="36">
        <v>94</v>
      </c>
      <c r="B153" s="37">
        <f t="shared" si="14"/>
        <v>33110</v>
      </c>
    </row>
    <row r="154" spans="1:2" x14ac:dyDescent="0.45">
      <c r="A154" s="36">
        <v>95</v>
      </c>
      <c r="B154" s="37">
        <f t="shared" si="14"/>
        <v>33110</v>
      </c>
    </row>
    <row r="155" spans="1:2" x14ac:dyDescent="0.45">
      <c r="A155" s="36">
        <v>96</v>
      </c>
      <c r="B155" s="37">
        <f t="shared" si="14"/>
        <v>33110</v>
      </c>
    </row>
    <row r="156" spans="1:2" x14ac:dyDescent="0.45">
      <c r="A156" s="36">
        <v>97</v>
      </c>
      <c r="B156" s="37">
        <f t="shared" si="14"/>
        <v>33110</v>
      </c>
    </row>
    <row r="157" spans="1:2" x14ac:dyDescent="0.45">
      <c r="A157" s="36">
        <v>98</v>
      </c>
      <c r="B157" s="37">
        <f t="shared" si="14"/>
        <v>33110</v>
      </c>
    </row>
    <row r="158" spans="1:2" x14ac:dyDescent="0.45">
      <c r="A158" s="36">
        <v>99</v>
      </c>
      <c r="B158" s="37">
        <f t="shared" si="14"/>
        <v>33110</v>
      </c>
    </row>
    <row r="159" spans="1:2" x14ac:dyDescent="0.45">
      <c r="A159" s="36">
        <v>100</v>
      </c>
      <c r="B159" s="37">
        <f t="shared" si="14"/>
        <v>33110</v>
      </c>
    </row>
  </sheetData>
  <sheetProtection selectLockedCells="1"/>
  <mergeCells count="39">
    <mergeCell ref="A1:L1"/>
    <mergeCell ref="A3:L3"/>
    <mergeCell ref="A6:E6"/>
    <mergeCell ref="F6:L6"/>
    <mergeCell ref="A7:A8"/>
    <mergeCell ref="B7:B8"/>
    <mergeCell ref="C7:C8"/>
    <mergeCell ref="D7:D8"/>
    <mergeCell ref="E7:E8"/>
    <mergeCell ref="F7:G7"/>
    <mergeCell ref="H7:L7"/>
    <mergeCell ref="A19:D19"/>
    <mergeCell ref="A21:D22"/>
    <mergeCell ref="F21:G21"/>
    <mergeCell ref="I21:I22"/>
    <mergeCell ref="J21:J22"/>
    <mergeCell ref="K21:L22"/>
    <mergeCell ref="F22:G22"/>
    <mergeCell ref="C46:D46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52:D52"/>
  </mergeCells>
  <phoneticPr fontId="2"/>
  <dataValidations count="1">
    <dataValidation type="list" allowBlank="1" showInputMessage="1" showErrorMessage="1" sqref="D9:D18">
      <formula1>$H$26:$H$28</formula1>
    </dataValidation>
  </dataValidations>
  <pageMargins left="0.59055118110236227" right="0.59055118110236227" top="0.59055118110236227" bottom="0.47244094488188981" header="0.31496062992125984" footer="0.19685039370078741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試算表</vt:lpstr>
      <vt:lpstr>試算表 (入力例)</vt:lpstr>
      <vt:lpstr>試算表!Print_Area</vt:lpstr>
      <vt:lpstr>'試算表 (入力例)'!Print_Area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2024-11-27T04:55:36Z</dcterms:created>
  <dcterms:modified xsi:type="dcterms:W3CDTF">2024-11-27T04:56:31Z</dcterms:modified>
</cp:coreProperties>
</file>