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5_まち整備部\04_上下水道課\2024年度\01下水道担当\01_財政計画、予算および決算に関すること\01_【常用】経営戦略\経営比較分析表\WEBサイト公開\"/>
    </mc:Choice>
  </mc:AlternateContent>
  <workbookProtection workbookAlgorithmName="SHA-512" workbookHashValue="UB0fcXgLXOZQvBjczGlBClKleWd57HmeD8OpbKioho+4r8vhq6oYvboBUGcdBUhdLi0AAWRGfHUJcP8mtHgnKA==" workbookSaltValue="w6/2drJpCq+9TeYvbmbD5w=="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G85" i="4"/>
  <c r="F85" i="4"/>
  <c r="E85" i="4"/>
  <c r="AT10" i="4"/>
  <c r="AL10" i="4"/>
  <c r="P10" i="4"/>
  <c r="I10" i="4"/>
  <c r="AT8"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<sst xmlns="http://schemas.openxmlformats.org/spreadsheetml/2006/main" count="231" uniqueCount="116">
  <si>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</si>
  <si>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</si>
  <si>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</si>
  <si>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</si>
  <si>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</si>
  <si>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</si>
  <si>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</si>
  <si>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</si>
  <si>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</si>
  <si>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</si>
  <si>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</si>
  <si>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</si>
  <si>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</si>
  <si>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</si>
  <si>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</si>
  <si>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</si>
  <si>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</si>
  <si>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</si>
  <si>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</si>
  <si>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</si>
  <si>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</si>
  <si>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</si>
  <si>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</si>
  <si>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</si>
  <si>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</si>
  <si>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</si>
  <si>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</si>
  <si>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</si>
  <si>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</si>
  <si>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</si>
  <si>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</si>
  <si>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</si>
  <si>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</si>
  <si>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</si>
  <si>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</si>
  <si>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</si>
  <si>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</si>
  <si>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</si>
  <si>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</si>
  <si>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</si>
  <si>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</si>
  <si>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</si>
  <si>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</si>
  <si>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</si>
  <si>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</si>
  <si>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</si>
  <si>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</si>
  <si>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</si>
  <si>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</si>
  <si>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</si>
  <si>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</si>
  <si>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</si>
  <si>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</si>
  <si>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</si>
  <si>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</si>
  <si>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</si>
  <si>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</si>
  <si>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</si>
  <si>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</si>
  <si>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</si>
  <si>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</si>
  <si>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</si>
  <si>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</si>
  <si>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</si>
  <si>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</si>
  <si>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</si>
  <si>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</si>
  <si>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</si>
  <si>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</si>
  <si>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</si>
  <si>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</si>
  <si>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</si>
  <si>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</si>
  <si>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</si>
  <si>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</si>
  <si>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</si>
  <si>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</si>
  <si>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</si>
  <si>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</si>
  <si>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</si>
  <si>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</si>
  <si>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</si>
  <si>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</si>
  <si>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</si>
  <si>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</si>
  <si>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</si>
  <si>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</si>
  <si>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</si>
  <si>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</si>
  <si>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</si>
  <si>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</si>
  <si>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</si>
  <si>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</si>
  <si>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</si>
  <si>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</si>
  <si>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</si>
  <si>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</si>
  <si>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</si>
  <si>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</si>
  <si>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</si>
  <si>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</si>
  <si>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</si>
  <si>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</si>
  <si>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</si>
  <si>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</si>
  <si>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</si>
  <si>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</si>
  <si>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</si>
  <si>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</si>
  <si>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</si>
  <si>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</si>
  <si>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</si>
  <si>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</si>
  <si>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①有形固定資産減価償却率については、平成30年度に企業会計に移行した際の開始貸借において、移行前の償却済額を計上していないため、平成30年度から逓増しています。
　下水道施設整備を開始してから未だ50年を経過しておらず、②管渠老朽化率および③管渠改善率は0％のままとなっています。</t>
    <rPh sb="73" eb="75">
      <t>テイゾウ</t>
    </rPh>
    <phoneticPr fontId="4"/>
  </si>
  <si>
    <t>　①経常収支比率は、前年度比で－12.30ポイントとなりました。これは、元金償還資金不足額に対する一般会計からの基準外繰入金について収益勘定から資本勘定で計上するよう、令和５年度から改めたことによるものです。
　③流動比率は、前年度比で＋5.94ポイントとなりました。令和５年度は、３月工期末の建設工事や委託業務が例年に比べて多かったために、多額の未払金が発生したことによるものです。
　企業債元金償還ピークは令和元年度で、それ以降の④企業債残高対事業規模比率は類似団体と比較しても極めて低い比率となっています。
　汚水処理費に対して下水道使用料収入でどの程度賄えているかを示す⑤経費回収率は、100％を下回っています。農業集落排水事業の使用料体系は、公共下水道と統一しているため、維持管理費を賄える使用料水準になく、一般会計からの繰入金により賄っています。
　⑥汚水処理原価は、前年度比で－65.01円/㎥となりました。令和４年度は、公共下水道への接続に伴う処理場の最終清掃を実施していましたが、令和５年度は当該業務が無かったため、改善しました。
　⑦施設利用率は、公共下水道への接続に伴い、減少傾向にあります。　
　⑧水洗化率は、微増していますが、既存集落の面整備は完了していることに加えて、新規の水洗化人口よりも人口減少の影響が大きく、今後の大幅な増加が見込めない状況です。</t>
    <rPh sb="2" eb="8">
      <t>ケイジョウシュウシヒリツ</t>
    </rPh>
    <rPh sb="10" eb="13">
      <t>ゼンネンド</t>
    </rPh>
    <rPh sb="13" eb="14">
      <t>クラ</t>
    </rPh>
    <rPh sb="36" eb="42">
      <t>ガンキンショウカンシキン</t>
    </rPh>
    <rPh sb="42" eb="45">
      <t>フソクガク</t>
    </rPh>
    <rPh sb="46" eb="47">
      <t>タイ</t>
    </rPh>
    <rPh sb="49" eb="53">
      <t>イッパンカイケイ</t>
    </rPh>
    <rPh sb="56" eb="62">
      <t>キジュンガイクリイレキン</t>
    </rPh>
    <rPh sb="66" eb="70">
      <t>シュウエキカンジョウ</t>
    </rPh>
    <rPh sb="72" eb="76">
      <t>シホンカンジョウ</t>
    </rPh>
    <rPh sb="77" eb="79">
      <t>ケイジョウ</t>
    </rPh>
    <rPh sb="84" eb="86">
      <t>レイワ</t>
    </rPh>
    <rPh sb="87" eb="89">
      <t>ネンド</t>
    </rPh>
    <rPh sb="91" eb="92">
      <t>アラタ</t>
    </rPh>
    <rPh sb="107" eb="111">
      <t>リュウドウヒリツ</t>
    </rPh>
    <rPh sb="113" eb="116">
      <t>ゼンネンド</t>
    </rPh>
    <rPh sb="116" eb="117">
      <t>ヒ</t>
    </rPh>
    <rPh sb="134" eb="136">
      <t>レイワ</t>
    </rPh>
    <rPh sb="137" eb="139">
      <t>ネンド</t>
    </rPh>
    <rPh sb="142" eb="143">
      <t>ガツ</t>
    </rPh>
    <rPh sb="143" eb="146">
      <t>コウキマツ</t>
    </rPh>
    <rPh sb="147" eb="151">
      <t>ケンセツコウジ</t>
    </rPh>
    <rPh sb="152" eb="156">
      <t>イタクギョウム</t>
    </rPh>
    <rPh sb="157" eb="159">
      <t>レイネン</t>
    </rPh>
    <rPh sb="160" eb="161">
      <t>クラ</t>
    </rPh>
    <rPh sb="163" eb="164">
      <t>オオ</t>
    </rPh>
    <rPh sb="171" eb="173">
      <t>タガク</t>
    </rPh>
    <rPh sb="174" eb="177">
      <t>ミバライキン</t>
    </rPh>
    <rPh sb="178" eb="180">
      <t>ハッセイ</t>
    </rPh>
    <rPh sb="194" eb="197">
      <t>キギョウサイ</t>
    </rPh>
    <rPh sb="197" eb="199">
      <t>ガンキン</t>
    </rPh>
    <rPh sb="199" eb="201">
      <t>ショウカン</t>
    </rPh>
    <rPh sb="205" eb="207">
      <t>レイワ</t>
    </rPh>
    <rPh sb="207" eb="210">
      <t>ガンネンド</t>
    </rPh>
    <rPh sb="214" eb="216">
      <t>イコウ</t>
    </rPh>
    <rPh sb="218" eb="230">
      <t>キギョウサイザンダカタイジギョウキボヒリツ</t>
    </rPh>
    <rPh sb="231" eb="235">
      <t>ルイジダンタイ</t>
    </rPh>
    <rPh sb="236" eb="238">
      <t>ヒカク</t>
    </rPh>
    <rPh sb="241" eb="242">
      <t>キワ</t>
    </rPh>
    <rPh sb="244" eb="245">
      <t>ヒク</t>
    </rPh>
    <rPh sb="246" eb="248">
      <t>ヒリツ</t>
    </rPh>
    <rPh sb="258" eb="263">
      <t>オスイショリヒ</t>
    </rPh>
    <rPh sb="264" eb="265">
      <t>タイ</t>
    </rPh>
    <rPh sb="267" eb="273">
      <t>ゲスイドウシヨウリョウ</t>
    </rPh>
    <rPh sb="273" eb="275">
      <t>シュウニュウ</t>
    </rPh>
    <rPh sb="278" eb="280">
      <t>テイド</t>
    </rPh>
    <rPh sb="280" eb="281">
      <t>マカナ</t>
    </rPh>
    <rPh sb="287" eb="288">
      <t>シメ</t>
    </rPh>
    <rPh sb="290" eb="295">
      <t>ケイヒカイシュウリツ</t>
    </rPh>
    <rPh sb="302" eb="304">
      <t>シタマワ</t>
    </rPh>
    <rPh sb="310" eb="316">
      <t>ノウギョウシュウラクハイスイ</t>
    </rPh>
    <rPh sb="316" eb="318">
      <t>ジギョウ</t>
    </rPh>
    <rPh sb="319" eb="322">
      <t>シヨウリョウ</t>
    </rPh>
    <rPh sb="322" eb="324">
      <t>タイケイ</t>
    </rPh>
    <rPh sb="326" eb="331">
      <t>コウキョウゲスイドウ</t>
    </rPh>
    <rPh sb="332" eb="334">
      <t>トウイツ</t>
    </rPh>
    <rPh sb="359" eb="363">
      <t>イッパンカイケイ</t>
    </rPh>
    <rPh sb="366" eb="369">
      <t>クリイレキン</t>
    </rPh>
    <rPh sb="372" eb="373">
      <t>マカナ</t>
    </rPh>
    <rPh sb="382" eb="388">
      <t>オスイショリゲンカ</t>
    </rPh>
    <rPh sb="390" eb="394">
      <t>ゼンネンドヒ</t>
    </rPh>
    <rPh sb="401" eb="402">
      <t>エン</t>
    </rPh>
    <rPh sb="411" eb="413">
      <t>レイワ</t>
    </rPh>
    <rPh sb="414" eb="416">
      <t>ネンド</t>
    </rPh>
    <rPh sb="418" eb="423">
      <t>コウキョウゲスイドウ</t>
    </rPh>
    <rPh sb="425" eb="427">
      <t>セツゾク</t>
    </rPh>
    <rPh sb="428" eb="429">
      <t>トモナ</t>
    </rPh>
    <rPh sb="430" eb="433">
      <t>ショリジョウ</t>
    </rPh>
    <rPh sb="434" eb="438">
      <t>サイシュウセイソウ</t>
    </rPh>
    <rPh sb="439" eb="441">
      <t>ジッシ</t>
    </rPh>
    <rPh sb="449" eb="451">
      <t>レイワ</t>
    </rPh>
    <rPh sb="452" eb="454">
      <t>ネンド</t>
    </rPh>
    <rPh sb="455" eb="457">
      <t>トウガイ</t>
    </rPh>
    <rPh sb="457" eb="459">
      <t>ギョウム</t>
    </rPh>
    <rPh sb="460" eb="461">
      <t>ナ</t>
    </rPh>
    <rPh sb="467" eb="469">
      <t>カイゼン</t>
    </rPh>
    <rPh sb="477" eb="482">
      <t>シセツリヨウリツ</t>
    </rPh>
    <rPh sb="484" eb="489">
      <t>コウキョウゲスイドウ</t>
    </rPh>
    <rPh sb="491" eb="493">
      <t>セツゾク</t>
    </rPh>
    <rPh sb="494" eb="495">
      <t>トモナ</t>
    </rPh>
    <rPh sb="497" eb="501">
      <t>ゲンショウケイコウ</t>
    </rPh>
    <rPh sb="511" eb="515">
      <t>スイセンカリツ</t>
    </rPh>
    <rPh sb="517" eb="519">
      <t>ビゾウ</t>
    </rPh>
    <rPh sb="526" eb="530">
      <t>キゾンシュウラク</t>
    </rPh>
    <rPh sb="531" eb="534">
      <t>メンセイビ</t>
    </rPh>
    <rPh sb="535" eb="537">
      <t>カンリョウ</t>
    </rPh>
    <rPh sb="544" eb="545">
      <t>クワ</t>
    </rPh>
    <rPh sb="548" eb="550">
      <t>シンキ</t>
    </rPh>
    <rPh sb="551" eb="556">
      <t>スイセンカジンコウ</t>
    </rPh>
    <rPh sb="559" eb="563">
      <t>ジンコウゲンショウ</t>
    </rPh>
    <rPh sb="564" eb="566">
      <t>エイキョウ</t>
    </rPh>
    <rPh sb="567" eb="568">
      <t>オオ</t>
    </rPh>
    <rPh sb="571" eb="573">
      <t>コンゴ</t>
    </rPh>
    <rPh sb="574" eb="576">
      <t>オオハバ</t>
    </rPh>
    <rPh sb="577" eb="579">
      <t>ゾウカ</t>
    </rPh>
    <rPh sb="580" eb="582">
      <t>ミコ</t>
    </rPh>
    <rPh sb="585" eb="587">
      <t>ジョウキョウ</t>
    </rPh>
    <phoneticPr fontId="4"/>
  </si>
  <si>
    <t>　今後の有収水量の大幅な増加が見込めない中で、経営の安定化を図っていくためには、米原市下水道事業経営戦略に基づき、計画的に料金体系を見直していく必要があります。しかし、人口減少の中、経営に必要な財源の全てを使用料収入に求めていくことは困難であることから、農業集落排水処理区域の公共下水道接続（広域化）等のコスト削減策も並行して進めながら、市民負担の軽減に努めていく必要があります。</t>
    <rPh sb="40" eb="48">
      <t>マイバラシゲスイドウジギョウ</t>
    </rPh>
    <rPh sb="50" eb="52">
      <t>センリャク</t>
    </rPh>
    <rPh sb="169" eb="173">
      <t>シミンフタン</t>
    </rPh>
    <rPh sb="174" eb="176">
      <t>ケイゲン</t>
    </rPh>
    <rPh sb="177" eb="178">
      <t>ツト</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</si>
</sst>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9C-435D-84A9-E94280E2ED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109C-435D-84A9-E94280E2ED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56.53</c:v>
                </c:pt>
                <c:pt idx="1">
                  <c:v>58.51</c:v>
                </c:pt>
                <c:pt idx="2">
                  <c:v>57.41</c:v>
                </c:pt>
                <c:pt idx="3">
                  <c:v>53.11</c:v>
                </c:pt>
                <c:pt idx="4">
                  <c:v>52.01</c:v>
                </c:pt>
              </c:numCache>
            </c:numRef>
          </c:val>
          <c:extLst>
            <c:ext xmlns:c16="http://schemas.microsoft.com/office/drawing/2014/chart" uri="{C3380CC4-5D6E-409C-BE32-E72D297353CC}">
              <c16:uniqueId val="{00000000-42EB-4756-BEBC-892A5DEAB8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42EB-4756-BEBC-892A5DEAB8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95.55</c:v>
                </c:pt>
                <c:pt idx="1">
                  <c:v>95.93</c:v>
                </c:pt>
                <c:pt idx="2">
                  <c:v>95.66</c:v>
                </c:pt>
                <c:pt idx="3">
                  <c:v>96.09</c:v>
                </c:pt>
                <c:pt idx="4">
                  <c:v>96.09</c:v>
                </c:pt>
              </c:numCache>
            </c:numRef>
          </c:val>
          <c:extLst>
            <c:ext xmlns:c16="http://schemas.microsoft.com/office/drawing/2014/chart" uri="{C3380CC4-5D6E-409C-BE32-E72D297353CC}">
              <c16:uniqueId val="{00000000-EA85-494C-8AA8-0F59B7C70B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A85-494C-8AA8-0F59B7C70B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119.35</c:v>
                </c:pt>
                <c:pt idx="1">
                  <c:v>118.74</c:v>
                </c:pt>
                <c:pt idx="2">
                  <c:v>125.04</c:v>
                </c:pt>
                <c:pt idx="3">
                  <c:v>116.21</c:v>
                </c:pt>
                <c:pt idx="4">
                  <c:v>103.91</c:v>
                </c:pt>
              </c:numCache>
            </c:numRef>
          </c:val>
          <c:extLst>
            <c:ext xmlns:c16="http://schemas.microsoft.com/office/drawing/2014/chart" uri="{C3380CC4-5D6E-409C-BE32-E72D297353CC}">
              <c16:uniqueId val="{00000000-6663-471A-B14F-3B1B1C0059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6663-471A-B14F-3B1B1C0059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9.75</c:v>
                </c:pt>
                <c:pt idx="1">
                  <c:v>13.16</c:v>
                </c:pt>
                <c:pt idx="2">
                  <c:v>16.190000000000001</c:v>
                </c:pt>
                <c:pt idx="3">
                  <c:v>19.079999999999998</c:v>
                </c:pt>
                <c:pt idx="4">
                  <c:v>21.88</c:v>
                </c:pt>
              </c:numCache>
            </c:numRef>
          </c:val>
          <c:extLst>
            <c:ext xmlns:c16="http://schemas.microsoft.com/office/drawing/2014/chart" uri="{C3380CC4-5D6E-409C-BE32-E72D297353CC}">
              <c16:uniqueId val="{00000000-FE7B-4E74-9A2E-76DB060368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FE7B-4E74-9A2E-76DB060368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78-435F-9F88-1F13BE035F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78-435F-9F88-1F13BE035F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D-41AA-8B1D-47E7316B6B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7E9D-41AA-8B1D-47E7316B6B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40.71</c:v>
                </c:pt>
                <c:pt idx="1">
                  <c:v>47.86</c:v>
                </c:pt>
                <c:pt idx="2">
                  <c:v>42.1</c:v>
                </c:pt>
                <c:pt idx="3">
                  <c:v>40.19</c:v>
                </c:pt>
                <c:pt idx="4">
                  <c:v>46.13</c:v>
                </c:pt>
              </c:numCache>
            </c:numRef>
          </c:val>
          <c:extLst>
            <c:ext xmlns:c16="http://schemas.microsoft.com/office/drawing/2014/chart" uri="{C3380CC4-5D6E-409C-BE32-E72D297353CC}">
              <c16:uniqueId val="{00000000-57FA-465B-A1C0-D40E1E993C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57FA-465B-A1C0-D40E1E993C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59.52</c:v>
                </c:pt>
                <c:pt idx="1">
                  <c:v>207.17</c:v>
                </c:pt>
                <c:pt idx="2">
                  <c:v>39.79</c:v>
                </c:pt>
                <c:pt idx="3">
                  <c:v>34.86</c:v>
                </c:pt>
                <c:pt idx="4">
                  <c:v>40.33</c:v>
                </c:pt>
              </c:numCache>
            </c:numRef>
          </c:val>
          <c:extLst>
            <c:ext xmlns:c16="http://schemas.microsoft.com/office/drawing/2014/chart" uri="{C3380CC4-5D6E-409C-BE32-E72D297353CC}">
              <c16:uniqueId val="{00000000-E758-4D08-86D9-E4BF93F1BA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E758-4D08-86D9-E4BF93F1BA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55.8</c:v>
                </c:pt>
                <c:pt idx="1">
                  <c:v>45.85</c:v>
                </c:pt>
                <c:pt idx="2">
                  <c:v>69.02</c:v>
                </c:pt>
                <c:pt idx="3">
                  <c:v>55.56</c:v>
                </c:pt>
                <c:pt idx="4">
                  <c:v>74.239999999999995</c:v>
                </c:pt>
              </c:numCache>
            </c:numRef>
          </c:val>
          <c:extLst>
            <c:ext xmlns:c16="http://schemas.microsoft.com/office/drawing/2014/chart" uri="{C3380CC4-5D6E-409C-BE32-E72D297353CC}">
              <c16:uniqueId val="{00000000-6605-405D-A736-DEEC9A2217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6605-405D-A736-DEEC9A2217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253.82</c:v>
                </c:pt>
                <c:pt idx="1">
                  <c:v>309.49</c:v>
                </c:pt>
                <c:pt idx="2">
                  <c:v>206.04</c:v>
                </c:pt>
                <c:pt idx="3">
                  <c:v>267.51</c:v>
                </c:pt>
                <c:pt idx="4">
                  <c:v>202.5</c:v>
                </c:pt>
              </c:numCache>
            </c:numRef>
          </c:val>
          <c:extLst>
            <c:ext xmlns:c16="http://schemas.microsoft.com/office/drawing/2014/chart" uri="{C3380CC4-5D6E-409C-BE32-E72D297353CC}">
              <c16:uniqueId val="{00000000-E402-4D41-86C9-4ACC25893A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E402-4D41-86C9-4ACC25893A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滋賀県　米原市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37375</v>
      </c>
      <c r="AM8" s="44"/>
      <c r="AN8" s="44"/>
      <c r="AO8" s="44"/>
      <c r="AP8" s="44"/>
      <c r="AQ8" s="44"/>
      <c r="AR8" s="44"/>
      <c r="AS8" s="44"/>
      <c r="AT8" s="45">
        <f>データ!T6</f>
        <v>250.39</v>
      </c>
      <c r="AU8" s="45"/>
      <c r="AV8" s="45"/>
      <c r="AW8" s="45"/>
      <c r="AX8" s="45"/>
      <c r="AY8" s="45"/>
      <c r="AZ8" s="45"/>
      <c r="BA8" s="45"/>
      <c r="BB8" s="45">
        <f>データ!U6</f>
        <v>149.27000000000001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74.3</v>
      </c>
      <c r="J10" s="45"/>
      <c r="K10" s="45"/>
      <c r="L10" s="45"/>
      <c r="M10" s="45"/>
      <c r="N10" s="45"/>
      <c r="O10" s="45"/>
      <c r="P10" s="45">
        <f>データ!P6</f>
        <v>8.1</v>
      </c>
      <c r="Q10" s="45"/>
      <c r="R10" s="45"/>
      <c r="S10" s="45"/>
      <c r="T10" s="45"/>
      <c r="U10" s="45"/>
      <c r="V10" s="45"/>
      <c r="W10" s="45">
        <f>データ!Q6</f>
        <v>84.25</v>
      </c>
      <c r="X10" s="45"/>
      <c r="Y10" s="45"/>
      <c r="Z10" s="45"/>
      <c r="AA10" s="45"/>
      <c r="AB10" s="45"/>
      <c r="AC10" s="45"/>
      <c r="AD10" s="44">
        <f>データ!R6</f>
        <v>2827</v>
      </c>
      <c r="AE10" s="44"/>
      <c r="AF10" s="44"/>
      <c r="AG10" s="44"/>
      <c r="AH10" s="44"/>
      <c r="AI10" s="44"/>
      <c r="AJ10" s="44"/>
      <c r="AK10" s="2"/>
      <c r="AL10" s="44">
        <f>データ!V6</f>
        <v>3016</v>
      </c>
      <c r="AM10" s="44"/>
      <c r="AN10" s="44"/>
      <c r="AO10" s="44"/>
      <c r="AP10" s="44"/>
      <c r="AQ10" s="44"/>
      <c r="AR10" s="44"/>
      <c r="AS10" s="44"/>
      <c r="AT10" s="45">
        <f>データ!W6</f>
        <v>1.55</v>
      </c>
      <c r="AU10" s="45"/>
      <c r="AV10" s="45"/>
      <c r="AW10" s="45"/>
      <c r="AX10" s="45"/>
      <c r="AY10" s="45"/>
      <c r="AZ10" s="45"/>
      <c r="BA10" s="45"/>
      <c r="BB10" s="45">
        <f>データ!X6</f>
        <v>1945.81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gatQXGo1cTiGpPz/Y/topJ0AxZ+FXv75EPWS2wBdz+01o96k+b+YyTvHtip04Izcko6tdY2PXrJidtxeewZaQ==" saltValue="vjexmRCpRx/dLIJ5wP6C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252140</v>
      </c>
      <c r="D6" s="19">
        <f t="shared" si="3"/>
        <v>46</v>
      </c>
      <c r="E6" s="19">
        <f t="shared" si="3"/>
        <v>17</v>
      </c>
      <c r="F6" s="19">
        <f t="shared" si="3"/>
        <v>5</v>
      </c>
      <c r="G6" s="19">
        <f t="shared" si="3"/>
        <v>0</v>
      </c>
      <c r="H6" s="19" t="str">
        <f t="shared" si="3"/>
        <v>滋賀県　米原市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74.3</v>
      </c>
      <c r="P6" s="20">
        <f t="shared" si="3"/>
        <v>8.1</v>
      </c>
      <c r="Q6" s="20">
        <f t="shared" si="3"/>
        <v>84.25</v>
      </c>
      <c r="R6" s="20">
        <f t="shared" si="3"/>
        <v>2827</v>
      </c>
      <c r="S6" s="20">
        <f t="shared" si="3"/>
        <v>37375</v>
      </c>
      <c r="T6" s="20">
        <f t="shared" si="3"/>
        <v>250.39</v>
      </c>
      <c r="U6" s="20">
        <f t="shared" si="3"/>
        <v>149.27000000000001</v>
      </c>
      <c r="V6" s="20">
        <f t="shared" si="3"/>
        <v>3016</v>
      </c>
      <c r="W6" s="20">
        <f t="shared" si="3"/>
        <v>1.55</v>
      </c>
      <c r="X6" s="20">
        <f t="shared" si="3"/>
        <v>1945.81</v>
      </c>
      <c r="Y6" s="21">
        <f>IF(Y7="",NA(),Y7)</f>
        <v>119.35</v>
      </c>
      <c r="Z6" s="21">
        <f t="shared" ref="Z6:AH6" si="4">IF(Z7="",NA(),Z7)</f>
        <v>118.74</v>
      </c>
      <c r="AA6" s="21">
        <f t="shared" si="4"/>
        <v>125.04</v>
      </c>
      <c r="AB6" s="21">
        <f t="shared" si="4"/>
        <v>116.21</v>
      </c>
      <c r="AC6" s="21">
        <f t="shared" si="4"/>
        <v>103.91</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40.71</v>
      </c>
      <c r="AV6" s="21">
        <f t="shared" ref="AV6:BD6" si="6">IF(AV7="",NA(),AV7)</f>
        <v>47.86</v>
      </c>
      <c r="AW6" s="21">
        <f t="shared" si="6"/>
        <v>42.1</v>
      </c>
      <c r="AX6" s="21">
        <f t="shared" si="6"/>
        <v>40.19</v>
      </c>
      <c r="AY6" s="21">
        <f t="shared" si="6"/>
        <v>46.13</v>
      </c>
      <c r="AZ6" s="21">
        <f t="shared" si="6"/>
        <v>44.14</v>
      </c>
      <c r="BA6" s="21">
        <f t="shared" si="6"/>
        <v>37.24</v>
      </c>
      <c r="BB6" s="21">
        <f t="shared" si="6"/>
        <v>33.58</v>
      </c>
      <c r="BC6" s="21">
        <f t="shared" si="6"/>
        <v>35.42</v>
      </c>
      <c r="BD6" s="21">
        <f t="shared" si="6"/>
        <v>39.82</v>
      </c>
      <c r="BE6" s="20" t="str">
        <f>IF(BE7="","",IF(BE7="-","【-】","【"&amp;SUBSTITUTE(TEXT(BE7,"#,##0.00"),"-","△")&amp;"】"))</f>
        <v>【42.02】</v>
      </c>
      <c r="BF6" s="21">
        <f>IF(BF7="",NA(),BF7)</f>
        <v>59.52</v>
      </c>
      <c r="BG6" s="21">
        <f t="shared" ref="BG6:BO6" si="7">IF(BG7="",NA(),BG7)</f>
        <v>207.17</v>
      </c>
      <c r="BH6" s="21">
        <f t="shared" si="7"/>
        <v>39.79</v>
      </c>
      <c r="BI6" s="21">
        <f t="shared" si="7"/>
        <v>34.86</v>
      </c>
      <c r="BJ6" s="21">
        <f t="shared" si="7"/>
        <v>40.33</v>
      </c>
      <c r="BK6" s="21">
        <f t="shared" si="7"/>
        <v>654.71</v>
      </c>
      <c r="BL6" s="21">
        <f t="shared" si="7"/>
        <v>783.8</v>
      </c>
      <c r="BM6" s="21">
        <f t="shared" si="7"/>
        <v>778.81</v>
      </c>
      <c r="BN6" s="21">
        <f t="shared" si="7"/>
        <v>718.49</v>
      </c>
      <c r="BO6" s="21">
        <f t="shared" si="7"/>
        <v>743.31</v>
      </c>
      <c r="BP6" s="20" t="str">
        <f>IF(BP7="","",IF(BP7="-","【-】","【"&amp;SUBSTITUTE(TEXT(BP7,"#,##0.00"),"-","△")&amp;"】"))</f>
        <v>【785.10】</v>
      </c>
      <c r="BQ6" s="21">
        <f>IF(BQ7="",NA(),BQ7)</f>
        <v>55.8</v>
      </c>
      <c r="BR6" s="21">
        <f t="shared" ref="BR6:BZ6" si="8">IF(BR7="",NA(),BR7)</f>
        <v>45.85</v>
      </c>
      <c r="BS6" s="21">
        <f t="shared" si="8"/>
        <v>69.02</v>
      </c>
      <c r="BT6" s="21">
        <f t="shared" si="8"/>
        <v>55.56</v>
      </c>
      <c r="BU6" s="21">
        <f t="shared" si="8"/>
        <v>74.239999999999995</v>
      </c>
      <c r="BV6" s="21">
        <f t="shared" si="8"/>
        <v>65.37</v>
      </c>
      <c r="BW6" s="21">
        <f t="shared" si="8"/>
        <v>68.11</v>
      </c>
      <c r="BX6" s="21">
        <f t="shared" si="8"/>
        <v>67.23</v>
      </c>
      <c r="BY6" s="21">
        <f t="shared" si="8"/>
        <v>61.82</v>
      </c>
      <c r="BZ6" s="21">
        <f t="shared" si="8"/>
        <v>61.15</v>
      </c>
      <c r="CA6" s="20" t="str">
        <f>IF(CA7="","",IF(CA7="-","【-】","【"&amp;SUBSTITUTE(TEXT(CA7,"#,##0.00"),"-","△")&amp;"】"))</f>
        <v>【56.93】</v>
      </c>
      <c r="CB6" s="21">
        <f>IF(CB7="",NA(),CB7)</f>
        <v>253.82</v>
      </c>
      <c r="CC6" s="21">
        <f t="shared" ref="CC6:CK6" si="9">IF(CC7="",NA(),CC7)</f>
        <v>309.49</v>
      </c>
      <c r="CD6" s="21">
        <f t="shared" si="9"/>
        <v>206.04</v>
      </c>
      <c r="CE6" s="21">
        <f t="shared" si="9"/>
        <v>267.51</v>
      </c>
      <c r="CF6" s="21">
        <f t="shared" si="9"/>
        <v>202.5</v>
      </c>
      <c r="CG6" s="21">
        <f t="shared" si="9"/>
        <v>228.99</v>
      </c>
      <c r="CH6" s="21">
        <f t="shared" si="9"/>
        <v>222.41</v>
      </c>
      <c r="CI6" s="21">
        <f t="shared" si="9"/>
        <v>228.21</v>
      </c>
      <c r="CJ6" s="21">
        <f t="shared" si="9"/>
        <v>246.9</v>
      </c>
      <c r="CK6" s="21">
        <f t="shared" si="9"/>
        <v>250.43</v>
      </c>
      <c r="CL6" s="20" t="str">
        <f>IF(CL7="","",IF(CL7="-","【-】","【"&amp;SUBSTITUTE(TEXT(CL7,"#,##0.00"),"-","△")&amp;"】"))</f>
        <v>【271.15】</v>
      </c>
      <c r="CM6" s="21">
        <f>IF(CM7="",NA(),CM7)</f>
        <v>56.53</v>
      </c>
      <c r="CN6" s="21">
        <f t="shared" ref="CN6:CV6" si="10">IF(CN7="",NA(),CN7)</f>
        <v>58.51</v>
      </c>
      <c r="CO6" s="21">
        <f t="shared" si="10"/>
        <v>57.41</v>
      </c>
      <c r="CP6" s="21">
        <f t="shared" si="10"/>
        <v>53.11</v>
      </c>
      <c r="CQ6" s="21">
        <f t="shared" si="10"/>
        <v>52.01</v>
      </c>
      <c r="CR6" s="21">
        <f t="shared" si="10"/>
        <v>54.06</v>
      </c>
      <c r="CS6" s="21">
        <f t="shared" si="10"/>
        <v>55.26</v>
      </c>
      <c r="CT6" s="21">
        <f t="shared" si="10"/>
        <v>54.54</v>
      </c>
      <c r="CU6" s="21">
        <f t="shared" si="10"/>
        <v>52.9</v>
      </c>
      <c r="CV6" s="21">
        <f t="shared" si="10"/>
        <v>52.63</v>
      </c>
      <c r="CW6" s="20" t="str">
        <f>IF(CW7="","",IF(CW7="-","【-】","【"&amp;SUBSTITUTE(TEXT(CW7,"#,##0.00"),"-","△")&amp;"】"))</f>
        <v>【49.87】</v>
      </c>
      <c r="CX6" s="21">
        <f>IF(CX7="",NA(),CX7)</f>
        <v>95.55</v>
      </c>
      <c r="CY6" s="21">
        <f t="shared" ref="CY6:DG6" si="11">IF(CY7="",NA(),CY7)</f>
        <v>95.93</v>
      </c>
      <c r="CZ6" s="21">
        <f t="shared" si="11"/>
        <v>95.66</v>
      </c>
      <c r="DA6" s="21">
        <f t="shared" si="11"/>
        <v>96.09</v>
      </c>
      <c r="DB6" s="21">
        <f t="shared" si="11"/>
        <v>96.09</v>
      </c>
      <c r="DC6" s="21">
        <f t="shared" si="11"/>
        <v>90.11</v>
      </c>
      <c r="DD6" s="21">
        <f t="shared" si="11"/>
        <v>90.52</v>
      </c>
      <c r="DE6" s="21">
        <f t="shared" si="11"/>
        <v>90.3</v>
      </c>
      <c r="DF6" s="21">
        <f t="shared" si="11"/>
        <v>90.3</v>
      </c>
      <c r="DG6" s="21">
        <f t="shared" si="11"/>
        <v>90.32</v>
      </c>
      <c r="DH6" s="20" t="str">
        <f>IF(DH7="","",IF(DH7="-","【-】","【"&amp;SUBSTITUTE(TEXT(DH7,"#,##0.00"),"-","△")&amp;"】"))</f>
        <v>【87.54】</v>
      </c>
      <c r="DI6" s="21">
        <f>IF(DI7="",NA(),DI7)</f>
        <v>9.75</v>
      </c>
      <c r="DJ6" s="21">
        <f t="shared" ref="DJ6:DR6" si="12">IF(DJ7="",NA(),DJ7)</f>
        <v>13.16</v>
      </c>
      <c r="DK6" s="21">
        <f t="shared" si="12"/>
        <v>16.190000000000001</v>
      </c>
      <c r="DL6" s="21">
        <f t="shared" si="12"/>
        <v>19.079999999999998</v>
      </c>
      <c r="DM6" s="21">
        <f t="shared" si="12"/>
        <v>21.88</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252140</v>
      </c>
      <c r="D7" s="23">
        <v>46</v>
      </c>
      <c r="E7" s="23">
        <v>17</v>
      </c>
      <c r="F7" s="23">
        <v>5</v>
      </c>
      <c r="G7" s="23">
        <v>0</v>
      </c>
      <c r="H7" s="23" t="s">
        <v>95</v>
      </c>
      <c r="I7" s="23" t="s">
        <v>96</v>
      </c>
      <c r="J7" s="23" t="s">
        <v>97</v>
      </c>
      <c r="K7" s="23" t="s">
        <v>98</v>
      </c>
      <c r="L7" s="23" t="s">
        <v>99</v>
      </c>
      <c r="M7" s="23" t="s">
        <v>100</v>
      </c>
      <c r="N7" s="24" t="s">
        <v>101</v>
      </c>
      <c r="O7" s="24">
        <v>74.3</v>
      </c>
      <c r="P7" s="24">
        <v>8.1</v>
      </c>
      <c r="Q7" s="24">
        <v>84.25</v>
      </c>
      <c r="R7" s="24">
        <v>2827</v>
      </c>
      <c r="S7" s="24">
        <v>37375</v>
      </c>
      <c r="T7" s="24">
        <v>250.39</v>
      </c>
      <c r="U7" s="24">
        <v>149.27000000000001</v>
      </c>
      <c r="V7" s="24">
        <v>3016</v>
      </c>
      <c r="W7" s="24">
        <v>1.55</v>
      </c>
      <c r="X7" s="24">
        <v>1945.81</v>
      </c>
      <c r="Y7" s="24">
        <v>119.35</v>
      </c>
      <c r="Z7" s="24">
        <v>118.74</v>
      </c>
      <c r="AA7" s="24">
        <v>125.04</v>
      </c>
      <c r="AB7" s="24">
        <v>116.21</v>
      </c>
      <c r="AC7" s="24">
        <v>103.91</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40.71</v>
      </c>
      <c r="AV7" s="24">
        <v>47.86</v>
      </c>
      <c r="AW7" s="24">
        <v>42.1</v>
      </c>
      <c r="AX7" s="24">
        <v>40.19</v>
      </c>
      <c r="AY7" s="24">
        <v>46.13</v>
      </c>
      <c r="AZ7" s="24">
        <v>44.14</v>
      </c>
      <c r="BA7" s="24">
        <v>37.24</v>
      </c>
      <c r="BB7" s="24">
        <v>33.58</v>
      </c>
      <c r="BC7" s="24">
        <v>35.42</v>
      </c>
      <c r="BD7" s="24">
        <v>39.82</v>
      </c>
      <c r="BE7" s="24">
        <v>42.02</v>
      </c>
      <c r="BF7" s="24">
        <v>59.52</v>
      </c>
      <c r="BG7" s="24">
        <v>207.17</v>
      </c>
      <c r="BH7" s="24">
        <v>39.79</v>
      </c>
      <c r="BI7" s="24">
        <v>34.86</v>
      </c>
      <c r="BJ7" s="24">
        <v>40.33</v>
      </c>
      <c r="BK7" s="24">
        <v>654.71</v>
      </c>
      <c r="BL7" s="24">
        <v>783.8</v>
      </c>
      <c r="BM7" s="24">
        <v>778.81</v>
      </c>
      <c r="BN7" s="24">
        <v>718.49</v>
      </c>
      <c r="BO7" s="24">
        <v>743.31</v>
      </c>
      <c r="BP7" s="24">
        <v>785.1</v>
      </c>
      <c r="BQ7" s="24">
        <v>55.8</v>
      </c>
      <c r="BR7" s="24">
        <v>45.85</v>
      </c>
      <c r="BS7" s="24">
        <v>69.02</v>
      </c>
      <c r="BT7" s="24">
        <v>55.56</v>
      </c>
      <c r="BU7" s="24">
        <v>74.239999999999995</v>
      </c>
      <c r="BV7" s="24">
        <v>65.37</v>
      </c>
      <c r="BW7" s="24">
        <v>68.11</v>
      </c>
      <c r="BX7" s="24">
        <v>67.23</v>
      </c>
      <c r="BY7" s="24">
        <v>61.82</v>
      </c>
      <c r="BZ7" s="24">
        <v>61.15</v>
      </c>
      <c r="CA7" s="24">
        <v>56.93</v>
      </c>
      <c r="CB7" s="24">
        <v>253.82</v>
      </c>
      <c r="CC7" s="24">
        <v>309.49</v>
      </c>
      <c r="CD7" s="24">
        <v>206.04</v>
      </c>
      <c r="CE7" s="24">
        <v>267.51</v>
      </c>
      <c r="CF7" s="24">
        <v>202.5</v>
      </c>
      <c r="CG7" s="24">
        <v>228.99</v>
      </c>
      <c r="CH7" s="24">
        <v>222.41</v>
      </c>
      <c r="CI7" s="24">
        <v>228.21</v>
      </c>
      <c r="CJ7" s="24">
        <v>246.9</v>
      </c>
      <c r="CK7" s="24">
        <v>250.43</v>
      </c>
      <c r="CL7" s="24">
        <v>271.14999999999998</v>
      </c>
      <c r="CM7" s="24">
        <v>56.53</v>
      </c>
      <c r="CN7" s="24">
        <v>58.51</v>
      </c>
      <c r="CO7" s="24">
        <v>57.41</v>
      </c>
      <c r="CP7" s="24">
        <v>53.11</v>
      </c>
      <c r="CQ7" s="24">
        <v>52.01</v>
      </c>
      <c r="CR7" s="24">
        <v>54.06</v>
      </c>
      <c r="CS7" s="24">
        <v>55.26</v>
      </c>
      <c r="CT7" s="24">
        <v>54.54</v>
      </c>
      <c r="CU7" s="24">
        <v>52.9</v>
      </c>
      <c r="CV7" s="24">
        <v>52.63</v>
      </c>
      <c r="CW7" s="24">
        <v>49.87</v>
      </c>
      <c r="CX7" s="24">
        <v>95.55</v>
      </c>
      <c r="CY7" s="24">
        <v>95.93</v>
      </c>
      <c r="CZ7" s="24">
        <v>95.66</v>
      </c>
      <c r="DA7" s="24">
        <v>96.09</v>
      </c>
      <c r="DB7" s="24">
        <v>96.09</v>
      </c>
      <c r="DC7" s="24">
        <v>90.11</v>
      </c>
      <c r="DD7" s="24">
        <v>90.52</v>
      </c>
      <c r="DE7" s="24">
        <v>90.3</v>
      </c>
      <c r="DF7" s="24">
        <v>90.3</v>
      </c>
      <c r="DG7" s="24">
        <v>90.32</v>
      </c>
      <c r="DH7" s="24">
        <v>87.54</v>
      </c>
      <c r="DI7" s="24">
        <v>9.75</v>
      </c>
      <c r="DJ7" s="24">
        <v>13.16</v>
      </c>
      <c r="DK7" s="24">
        <v>16.190000000000001</v>
      </c>
      <c r="DL7" s="24">
        <v>19.079999999999998</v>
      </c>
      <c r="DM7" s="24">
        <v>21.88</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2025-03-03T06:43:52Z</cp:lastPrinted>
  <dcterms:created xsi:type="dcterms:W3CDTF">2025-01-24T07:18:56Z</dcterms:created>
  <dcterms:modified xsi:type="dcterms:W3CDTF">2025-03-03T06:46:27Z</dcterms:modified>
  <cp:category/>
</cp:coreProperties>
</file>