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5_まち整備部\04_上下水道課\2024年度\01下水道担当\01_財政計画、予算および決算に関すること\01_【常用】経営戦略\経営比較分析表\WEBサイト公開\"/>
    </mc:Choice>
  </mc:AlternateContent>
  <workbookProtection workbookAlgorithmName="SHA-512" workbookHashValue="w3A/fZHZ1evpKpkgTeLezQ8kYb7ACOiO92i4AcIkMEU6LKzlRxzg0lZ/bBmx7z3/rG0o7P/TnS2O8QLfjkw5SQ==" workbookSaltValue="pDem1cruyDEXakBfQ5TMNQ=="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<sst xmlns="http://schemas.openxmlformats.org/spreadsheetml/2006/main" count="236" uniqueCount="115">
  <si>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</si>
  <si>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</si>
  <si>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</si>
  <si>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</si>
  <si>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</si>
  <si>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</si>
  <si>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</si>
  <si>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</si>
  <si>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</si>
  <si>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</si>
  <si>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</si>
  <si>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</si>
  <si>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</si>
  <si>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</si>
  <si>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</si>
  <si>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</si>
  <si>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</si>
  <si>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</si>
  <si>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</si>
  <si>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</si>
  <si>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</si>
  <si>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</si>
  <si>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</si>
  <si>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</si>
  <si>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</si>
  <si>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</si>
  <si>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</si>
  <si>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</si>
  <si>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</si>
  <si>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</si>
  <si>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</si>
  <si>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</si>
  <si>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</si>
  <si>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</si>
  <si>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</si>
  <si>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</si>
  <si>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</si>
  <si>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</si>
  <si>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</si>
  <si>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</si>
  <si>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</si>
  <si>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</si>
  <si>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</si>
  <si>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</si>
  <si>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</si>
  <si>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</si>
  <si>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</si>
  <si>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</si>
  <si>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</si>
  <si>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</si>
  <si>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</si>
  <si>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</si>
  <si>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</si>
  <si>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</si>
  <si>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</si>
  <si>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</si>
  <si>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</si>
  <si>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</si>
  <si>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</si>
  <si>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</si>
  <si>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</si>
  <si>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</si>
  <si>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</si>
  <si>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</si>
  <si>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</si>
  <si>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</si>
  <si>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</si>
  <si>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</si>
  <si>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</si>
  <si>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</si>
  <si>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</si>
  <si>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</si>
  <si>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</si>
  <si>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</si>
  <si>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</si>
  <si>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</si>
  <si>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</si>
  <si>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</si>
  <si>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</si>
  <si>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</si>
  <si>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</si>
  <si>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</si>
  <si>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</si>
  <si>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</si>
  <si>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</si>
  <si>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</si>
  <si>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</si>
  <si>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</si>
  <si>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</si>
  <si>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</si>
  <si>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</si>
  <si>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</si>
  <si>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</si>
  <si>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</si>
  <si>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</si>
  <si>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</si>
  <si>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</si>
  <si>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</si>
  <si>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</si>
  <si>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</si>
  <si>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</si>
  <si>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</si>
  <si>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</si>
  <si>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</si>
  <si>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</si>
  <si>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</si>
  <si>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</si>
  <si>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</si>
  <si>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</si>
  <si>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</si>
  <si>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</si>
  <si>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</si>
  <si>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①有形固定資産減価償却率については、平成30年度に企業会計に移行した際の開始貸借において、移行前の償却済額を計上していないため、平成30年度から逓増しています。
　下水道施設整備を開始してから未だ50年を経過しておらず、②管渠老朽化率および③管渠改善率は0％のままとなっています。</t>
    <rPh sb="73" eb="75">
      <t>テイゾウ</t>
    </rPh>
    <phoneticPr fontId="4"/>
  </si>
  <si>
    <t>　今後の有収水量の大幅な増加が見込めない中で、経営の安定化を図っていくためには、米原市下水道事業経営戦略に基づき、計画的に料金体系を見直していく必要があります。しかし、人口減少の中、経営に必要な財源の全てを使用料収入に求めていくことは困難であることから、農業集落排水処理区域の公共下水道接続（広域化）やストックマネジメント計画に基づく予防保全的な維持管理等のコスト削減策も並行して進めながら、市民負担の軽減に努めていく必要があります。</t>
    <rPh sb="40" eb="48">
      <t>マイバラシゲスイドウジギョウ</t>
    </rPh>
    <rPh sb="50" eb="52">
      <t>センリャク</t>
    </rPh>
    <rPh sb="196" eb="200">
      <t>シミンフタン</t>
    </rPh>
    <rPh sb="201" eb="203">
      <t>ケイゲン</t>
    </rPh>
    <rPh sb="204" eb="205">
      <t>ツト</t>
    </rPh>
    <rPh sb="209" eb="211">
      <t>ヒツヨウ</t>
    </rPh>
    <phoneticPr fontId="4"/>
  </si>
  <si>
    <t>　①経常収支比率は、前年度比で－9.79ポイントとなりました。これは、元金償還資金不足額に対する一般会計からの基準外繰入金を収益勘定から資本勘定で計上するよう、令和５年度から改めたことによるものです。
　③流動比率は、前年度比で＋10.54ポイントとなりました。令和５年度は、３月工期末の建設工事や委託業務が例年に比べて多かったために、多額の未払金が発生したことによるものですが、この年度の単発的な事由であることから、資金繰りが抜本的に改善したものではありません。引き続き、資金繰りに注意を要します。
　企業債元金償還ピークは令和元年度で、それ以降の④企業債残高対事業規模比率は、類似団体平均値と比較しても低い比率となっています。
　汚水処理費に対して下水道使用料収入でどの程度賄えているかを示す⑤経費回収率は、100％を下回っていますが、その差額は手数料や雑収益等の収入で賄っており、一般会計からの繰入金に依存しているものではありません。
　⑥汚水処理原価は、汚水処理費、有収水量ともに、ほぼ横ばいの状況が継続しています。
　⑧水洗化率は、微増していますが、既存集落の面整備は完了していることに加えて、新規の水洗化人口よりも人口減少の影響が大きく、今後の大幅な増加が見込めない状況です。</t>
    <rPh sb="2" eb="8">
      <t>ケイジョウシュウシヒリツ</t>
    </rPh>
    <rPh sb="10" eb="13">
      <t>ゼンネンド</t>
    </rPh>
    <rPh sb="13" eb="14">
      <t>クラ</t>
    </rPh>
    <rPh sb="35" eb="41">
      <t>ガンキンショウカンシキン</t>
    </rPh>
    <rPh sb="41" eb="44">
      <t>フソクガク</t>
    </rPh>
    <rPh sb="45" eb="46">
      <t>タイ</t>
    </rPh>
    <rPh sb="48" eb="52">
      <t>イッパンカイケイ</t>
    </rPh>
    <rPh sb="55" eb="61">
      <t>キジュンガイクリイレキン</t>
    </rPh>
    <rPh sb="62" eb="66">
      <t>シュウエキカンジョウ</t>
    </rPh>
    <rPh sb="68" eb="72">
      <t>シホンカンジョウ</t>
    </rPh>
    <rPh sb="73" eb="75">
      <t>ケイジョウ</t>
    </rPh>
    <rPh sb="80" eb="82">
      <t>レイワ</t>
    </rPh>
    <rPh sb="83" eb="85">
      <t>ネンド</t>
    </rPh>
    <rPh sb="87" eb="88">
      <t>アラタ</t>
    </rPh>
    <rPh sb="317" eb="322">
      <t>オスイショリヒ</t>
    </rPh>
    <rPh sb="323" eb="324">
      <t>タイ</t>
    </rPh>
    <rPh sb="326" eb="332">
      <t>ゲスイドウシヨウリョウ</t>
    </rPh>
    <rPh sb="332" eb="334">
      <t>シュウニュウ</t>
    </rPh>
    <rPh sb="337" eb="339">
      <t>テイド</t>
    </rPh>
    <rPh sb="339" eb="340">
      <t>マカナ</t>
    </rPh>
    <rPh sb="346" eb="347">
      <t>シメ</t>
    </rPh>
    <rPh sb="349" eb="354">
      <t>ケイヒカイシュウリツ</t>
    </rPh>
    <rPh sb="361" eb="363">
      <t>シタマワ</t>
    </rPh>
    <rPh sb="372" eb="374">
      <t>サガク</t>
    </rPh>
    <rPh sb="375" eb="378">
      <t>テスウリョウ</t>
    </rPh>
    <rPh sb="379" eb="382">
      <t>ザツシュウエキ</t>
    </rPh>
    <rPh sb="382" eb="383">
      <t>トウ</t>
    </rPh>
    <rPh sb="384" eb="386">
      <t>シュウニュウ</t>
    </rPh>
    <rPh sb="387" eb="388">
      <t>マカナ</t>
    </rPh>
    <rPh sb="393" eb="397">
      <t>イッパンカイケイ</t>
    </rPh>
    <rPh sb="400" eb="403">
      <t>クリイレキン</t>
    </rPh>
    <rPh sb="404" eb="406">
      <t>イゾン</t>
    </rPh>
    <rPh sb="423" eb="429">
      <t>オスイショリゲンカ</t>
    </rPh>
    <rPh sb="431" eb="436">
      <t>オスイショリヒ</t>
    </rPh>
    <rPh sb="437" eb="441">
      <t>ユウシュウスイリョウ</t>
    </rPh>
    <rPh sb="447" eb="448">
      <t>ヨコ</t>
    </rPh>
    <rPh sb="451" eb="453">
      <t>ジョウキョウ</t>
    </rPh>
    <rPh sb="454" eb="456">
      <t>ケイゾク</t>
    </rPh>
    <rPh sb="465" eb="469">
      <t>スイセンカリツ</t>
    </rPh>
    <rPh sb="471" eb="473">
      <t>ビゾウ</t>
    </rPh>
    <rPh sb="480" eb="484">
      <t>キゾンシュウラク</t>
    </rPh>
    <rPh sb="485" eb="488">
      <t>メンセイビ</t>
    </rPh>
    <rPh sb="489" eb="491">
      <t>カンリョウ</t>
    </rPh>
    <rPh sb="498" eb="499">
      <t>クワ</t>
    </rPh>
    <rPh sb="502" eb="504">
      <t>シンキ</t>
    </rPh>
    <rPh sb="505" eb="510">
      <t>スイセンカジンコウ</t>
    </rPh>
    <rPh sb="513" eb="517">
      <t>ジンコウゲンショウ</t>
    </rPh>
    <rPh sb="518" eb="520">
      <t>エイキョウ</t>
    </rPh>
    <rPh sb="521" eb="522">
      <t>オオ</t>
    </rPh>
    <rPh sb="525" eb="527">
      <t>コンゴ</t>
    </rPh>
    <rPh sb="528" eb="530">
      <t>オオハバ</t>
    </rPh>
    <rPh sb="531" eb="533">
      <t>ゾウカ</t>
    </rPh>
    <rPh sb="534" eb="536">
      <t>ミコ</t>
    </rPh>
    <rPh sb="539" eb="54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</si>
</sst>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DF-420A-8DF1-BD1A190A3F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22DF-420A-8DF1-BD1A190A3F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B-47C9-8E10-1F4D4D195C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5E8B-47C9-8E10-1F4D4D195C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93.87</c:v>
                </c:pt>
                <c:pt idx="1">
                  <c:v>94.43</c:v>
                </c:pt>
                <c:pt idx="2">
                  <c:v>94.15</c:v>
                </c:pt>
                <c:pt idx="3">
                  <c:v>94.9</c:v>
                </c:pt>
                <c:pt idx="4">
                  <c:v>95.47</c:v>
                </c:pt>
              </c:numCache>
            </c:numRef>
          </c:val>
          <c:extLst>
            <c:ext xmlns:c16="http://schemas.microsoft.com/office/drawing/2014/chart" uri="{C3380CC4-5D6E-409C-BE32-E72D297353CC}">
              <c16:uniqueId val="{00000000-0632-45BB-86D6-2AC6307267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0632-45BB-86D6-2AC6307267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101.16</c:v>
                </c:pt>
                <c:pt idx="1">
                  <c:v>109.02</c:v>
                </c:pt>
                <c:pt idx="2">
                  <c:v>108.37</c:v>
                </c:pt>
                <c:pt idx="3">
                  <c:v>113.19</c:v>
                </c:pt>
                <c:pt idx="4">
                  <c:v>103.4</c:v>
                </c:pt>
              </c:numCache>
            </c:numRef>
          </c:val>
          <c:extLst>
            <c:ext xmlns:c16="http://schemas.microsoft.com/office/drawing/2014/chart" uri="{C3380CC4-5D6E-409C-BE32-E72D297353CC}">
              <c16:uniqueId val="{00000000-AC86-48C9-B2D6-23690F10C0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AC86-48C9-B2D6-23690F10C0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6.31</c:v>
                </c:pt>
                <c:pt idx="1">
                  <c:v>9.24</c:v>
                </c:pt>
                <c:pt idx="2">
                  <c:v>12.26</c:v>
                </c:pt>
                <c:pt idx="3">
                  <c:v>15.23</c:v>
                </c:pt>
                <c:pt idx="4">
                  <c:v>18.13</c:v>
                </c:pt>
              </c:numCache>
            </c:numRef>
          </c:val>
          <c:extLst>
            <c:ext xmlns:c16="http://schemas.microsoft.com/office/drawing/2014/chart" uri="{C3380CC4-5D6E-409C-BE32-E72D297353CC}">
              <c16:uniqueId val="{00000000-820D-44C1-998A-05BC5A094F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820D-44C1-998A-05BC5A094F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0A-4FF2-9036-3F09A0A610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3A0A-4FF2-9036-3F09A0A610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F9-4C55-A7C6-414DDD1319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41F9-4C55-A7C6-414DDD1319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13.22</c:v>
                </c:pt>
                <c:pt idx="1">
                  <c:v>14.22</c:v>
                </c:pt>
                <c:pt idx="2">
                  <c:v>12.62</c:v>
                </c:pt>
                <c:pt idx="3">
                  <c:v>11.81</c:v>
                </c:pt>
                <c:pt idx="4">
                  <c:v>22.35</c:v>
                </c:pt>
              </c:numCache>
            </c:numRef>
          </c:val>
          <c:extLst>
            <c:ext xmlns:c16="http://schemas.microsoft.com/office/drawing/2014/chart" uri="{C3380CC4-5D6E-409C-BE32-E72D297353CC}">
              <c16:uniqueId val="{00000000-B0CE-402D-9166-BD46ADE3B8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B0CE-402D-9166-BD46ADE3B8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750.69</c:v>
                </c:pt>
                <c:pt idx="1">
                  <c:v>992.69</c:v>
                </c:pt>
                <c:pt idx="2">
                  <c:v>50.51</c:v>
                </c:pt>
                <c:pt idx="3">
                  <c:v>367.26</c:v>
                </c:pt>
                <c:pt idx="4">
                  <c:v>738.44</c:v>
                </c:pt>
              </c:numCache>
            </c:numRef>
          </c:val>
          <c:extLst>
            <c:ext xmlns:c16="http://schemas.microsoft.com/office/drawing/2014/chart" uri="{C3380CC4-5D6E-409C-BE32-E72D297353CC}">
              <c16:uniqueId val="{00000000-1050-48F6-9453-F208C5EA24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1050-48F6-9453-F208C5EA24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94.51</c:v>
                </c:pt>
                <c:pt idx="1">
                  <c:v>91.88</c:v>
                </c:pt>
                <c:pt idx="2">
                  <c:v>96.89</c:v>
                </c:pt>
                <c:pt idx="3">
                  <c:v>98.29</c:v>
                </c:pt>
                <c:pt idx="4">
                  <c:v>98.26</c:v>
                </c:pt>
              </c:numCache>
            </c:numRef>
          </c:val>
          <c:extLst>
            <c:ext xmlns:c16="http://schemas.microsoft.com/office/drawing/2014/chart" uri="{C3380CC4-5D6E-409C-BE32-E72D297353CC}">
              <c16:uniqueId val="{00000000-A048-46F8-9D19-C99682C0D0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A048-46F8-9D19-C99682C0D0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c:v>
                </c:pt>
                <c:pt idx="1">
                  <c:v>159.41999999999999</c:v>
                </c:pt>
                <c:pt idx="2">
                  <c:v>152.13999999999999</c:v>
                </c:pt>
                <c:pt idx="3">
                  <c:v>156.13</c:v>
                </c:pt>
                <c:pt idx="4">
                  <c:v>158.65</c:v>
                </c:pt>
              </c:numCache>
            </c:numRef>
          </c:val>
          <c:extLst>
            <c:ext xmlns:c16="http://schemas.microsoft.com/office/drawing/2014/chart" uri="{C3380CC4-5D6E-409C-BE32-E72D297353CC}">
              <c16:uniqueId val="{00000000-ED0B-4057-944A-2F55E87E94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ED0B-4057-944A-2F55E87E94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AK13" sqref="AK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滋賀県　米原市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37375</v>
      </c>
      <c r="AM8" s="41"/>
      <c r="AN8" s="41"/>
      <c r="AO8" s="41"/>
      <c r="AP8" s="41"/>
      <c r="AQ8" s="41"/>
      <c r="AR8" s="41"/>
      <c r="AS8" s="41"/>
      <c r="AT8" s="34">
        <f>データ!T6</f>
        <v>250.39</v>
      </c>
      <c r="AU8" s="34"/>
      <c r="AV8" s="34"/>
      <c r="AW8" s="34"/>
      <c r="AX8" s="34"/>
      <c r="AY8" s="34"/>
      <c r="AZ8" s="34"/>
      <c r="BA8" s="34"/>
      <c r="BB8" s="34">
        <f>データ!U6</f>
        <v>149.27000000000001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64.42</v>
      </c>
      <c r="J10" s="34"/>
      <c r="K10" s="34"/>
      <c r="L10" s="34"/>
      <c r="M10" s="34"/>
      <c r="N10" s="34"/>
      <c r="O10" s="34"/>
      <c r="P10" s="34">
        <f>データ!P6</f>
        <v>43.37</v>
      </c>
      <c r="Q10" s="34"/>
      <c r="R10" s="34"/>
      <c r="S10" s="34"/>
      <c r="T10" s="34"/>
      <c r="U10" s="34"/>
      <c r="V10" s="34"/>
      <c r="W10" s="34">
        <f>データ!Q6</f>
        <v>84.93</v>
      </c>
      <c r="X10" s="34"/>
      <c r="Y10" s="34"/>
      <c r="Z10" s="34"/>
      <c r="AA10" s="34"/>
      <c r="AB10" s="34"/>
      <c r="AC10" s="34"/>
      <c r="AD10" s="41">
        <f>データ!R6</f>
        <v>2970</v>
      </c>
      <c r="AE10" s="41"/>
      <c r="AF10" s="41"/>
      <c r="AG10" s="41"/>
      <c r="AH10" s="41"/>
      <c r="AI10" s="41"/>
      <c r="AJ10" s="41"/>
      <c r="AK10" s="2"/>
      <c r="AL10" s="41">
        <f>データ!V6</f>
        <v>16142</v>
      </c>
      <c r="AM10" s="41"/>
      <c r="AN10" s="41"/>
      <c r="AO10" s="41"/>
      <c r="AP10" s="41"/>
      <c r="AQ10" s="41"/>
      <c r="AR10" s="41"/>
      <c r="AS10" s="41"/>
      <c r="AT10" s="34">
        <f>データ!W6</f>
        <v>7.72</v>
      </c>
      <c r="AU10" s="34"/>
      <c r="AV10" s="34"/>
      <c r="AW10" s="34"/>
      <c r="AX10" s="34"/>
      <c r="AY10" s="34"/>
      <c r="AZ10" s="34"/>
      <c r="BA10" s="34"/>
      <c r="BB10" s="34">
        <f>データ!X6</f>
        <v>2090.9299999999998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AQiW5PWvMwF3GBjYvKWzDZd4oXFYZpJAAmFRyJzYBl0OVk6Ef1azGTTIRwOIDZ2pixTpC2B7bhXzxeTQ1tshA==" saltValue="U2VUxxXEbMGhF5oIO1iN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252140</v>
      </c>
      <c r="D6" s="19">
        <f t="shared" si="3"/>
        <v>46</v>
      </c>
      <c r="E6" s="19">
        <f t="shared" si="3"/>
        <v>17</v>
      </c>
      <c r="F6" s="19">
        <f t="shared" si="3"/>
        <v>4</v>
      </c>
      <c r="G6" s="19">
        <f t="shared" si="3"/>
        <v>0</v>
      </c>
      <c r="H6" s="19" t="str">
        <f t="shared" si="3"/>
        <v>滋賀県　米原市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64.42</v>
      </c>
      <c r="P6" s="20">
        <f t="shared" si="3"/>
        <v>43.37</v>
      </c>
      <c r="Q6" s="20">
        <f t="shared" si="3"/>
        <v>84.93</v>
      </c>
      <c r="R6" s="20">
        <f t="shared" si="3"/>
        <v>2970</v>
      </c>
      <c r="S6" s="20">
        <f t="shared" si="3"/>
        <v>37375</v>
      </c>
      <c r="T6" s="20">
        <f t="shared" si="3"/>
        <v>250.39</v>
      </c>
      <c r="U6" s="20">
        <f t="shared" si="3"/>
        <v>149.27000000000001</v>
      </c>
      <c r="V6" s="20">
        <f t="shared" si="3"/>
        <v>16142</v>
      </c>
      <c r="W6" s="20">
        <f t="shared" si="3"/>
        <v>7.72</v>
      </c>
      <c r="X6" s="20">
        <f t="shared" si="3"/>
        <v>2090.9299999999998</v>
      </c>
      <c r="Y6" s="21">
        <f>IF(Y7="",NA(),Y7)</f>
        <v>101.16</v>
      </c>
      <c r="Z6" s="21">
        <f t="shared" ref="Z6:AH6" si="4">IF(Z7="",NA(),Z7)</f>
        <v>109.02</v>
      </c>
      <c r="AA6" s="21">
        <f t="shared" si="4"/>
        <v>108.37</v>
      </c>
      <c r="AB6" s="21">
        <f t="shared" si="4"/>
        <v>113.19</v>
      </c>
      <c r="AC6" s="21">
        <f t="shared" si="4"/>
        <v>103.4</v>
      </c>
      <c r="AD6" s="21">
        <f t="shared" si="4"/>
        <v>102.73</v>
      </c>
      <c r="AE6" s="21">
        <f t="shared" si="4"/>
        <v>105.78</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46.91</v>
      </c>
      <c r="AR6" s="21">
        <f t="shared" si="5"/>
        <v>52.27</v>
      </c>
      <c r="AS6" s="21">
        <f t="shared" si="5"/>
        <v>58.68</v>
      </c>
      <c r="AT6" s="20" t="str">
        <f>IF(AT7="","",IF(AT7="-","【-】","【"&amp;SUBSTITUTE(TEXT(AT7,"#,##0.00"),"-","△")&amp;"】"))</f>
        <v>【65.73】</v>
      </c>
      <c r="AU6" s="21">
        <f>IF(AU7="",NA(),AU7)</f>
        <v>13.22</v>
      </c>
      <c r="AV6" s="21">
        <f t="shared" ref="AV6:BD6" si="6">IF(AV7="",NA(),AV7)</f>
        <v>14.22</v>
      </c>
      <c r="AW6" s="21">
        <f t="shared" si="6"/>
        <v>12.62</v>
      </c>
      <c r="AX6" s="21">
        <f t="shared" si="6"/>
        <v>11.81</v>
      </c>
      <c r="AY6" s="21">
        <f t="shared" si="6"/>
        <v>22.35</v>
      </c>
      <c r="AZ6" s="21">
        <f t="shared" si="6"/>
        <v>47.72</v>
      </c>
      <c r="BA6" s="21">
        <f t="shared" si="6"/>
        <v>44.24</v>
      </c>
      <c r="BB6" s="21">
        <f t="shared" si="6"/>
        <v>44.35</v>
      </c>
      <c r="BC6" s="21">
        <f t="shared" si="6"/>
        <v>41.51</v>
      </c>
      <c r="BD6" s="21">
        <f t="shared" si="6"/>
        <v>45.01</v>
      </c>
      <c r="BE6" s="20" t="str">
        <f>IF(BE7="","",IF(BE7="-","【-】","【"&amp;SUBSTITUTE(TEXT(BE7,"#,##0.00"),"-","△")&amp;"】"))</f>
        <v>【48.91】</v>
      </c>
      <c r="BF6" s="21">
        <f>IF(BF7="",NA(),BF7)</f>
        <v>750.69</v>
      </c>
      <c r="BG6" s="21">
        <f t="shared" ref="BG6:BO6" si="7">IF(BG7="",NA(),BG7)</f>
        <v>992.69</v>
      </c>
      <c r="BH6" s="21">
        <f t="shared" si="7"/>
        <v>50.51</v>
      </c>
      <c r="BI6" s="21">
        <f t="shared" si="7"/>
        <v>367.26</v>
      </c>
      <c r="BJ6" s="21">
        <f t="shared" si="7"/>
        <v>738.44</v>
      </c>
      <c r="BK6" s="21">
        <f t="shared" si="7"/>
        <v>1206.79</v>
      </c>
      <c r="BL6" s="21">
        <f t="shared" si="7"/>
        <v>1258.43</v>
      </c>
      <c r="BM6" s="21">
        <f t="shared" si="7"/>
        <v>1283.69</v>
      </c>
      <c r="BN6" s="21">
        <f t="shared" si="7"/>
        <v>1160.22</v>
      </c>
      <c r="BO6" s="21">
        <f t="shared" si="7"/>
        <v>1141.98</v>
      </c>
      <c r="BP6" s="20" t="str">
        <f>IF(BP7="","",IF(BP7="-","【-】","【"&amp;SUBSTITUTE(TEXT(BP7,"#,##0.00"),"-","△")&amp;"】"))</f>
        <v>【1,156.82】</v>
      </c>
      <c r="BQ6" s="21">
        <f>IF(BQ7="",NA(),BQ7)</f>
        <v>94.51</v>
      </c>
      <c r="BR6" s="21">
        <f t="shared" ref="BR6:BZ6" si="8">IF(BR7="",NA(),BR7)</f>
        <v>91.88</v>
      </c>
      <c r="BS6" s="21">
        <f t="shared" si="8"/>
        <v>96.89</v>
      </c>
      <c r="BT6" s="21">
        <f t="shared" si="8"/>
        <v>98.29</v>
      </c>
      <c r="BU6" s="21">
        <f t="shared" si="8"/>
        <v>98.26</v>
      </c>
      <c r="BV6" s="21">
        <f t="shared" si="8"/>
        <v>71.84</v>
      </c>
      <c r="BW6" s="21">
        <f t="shared" si="8"/>
        <v>73.36</v>
      </c>
      <c r="BX6" s="21">
        <f t="shared" si="8"/>
        <v>82.53</v>
      </c>
      <c r="BY6" s="21">
        <f t="shared" si="8"/>
        <v>81.81</v>
      </c>
      <c r="BZ6" s="21">
        <f t="shared" si="8"/>
        <v>82.27</v>
      </c>
      <c r="CA6" s="20" t="str">
        <f>IF(CA7="","",IF(CA7="-","【-】","【"&amp;SUBSTITUTE(TEXT(CA7,"#,##0.00"),"-","△")&amp;"】"))</f>
        <v>【75.33】</v>
      </c>
      <c r="CB6" s="21">
        <f>IF(CB7="",NA(),CB7)</f>
        <v>156</v>
      </c>
      <c r="CC6" s="21">
        <f t="shared" ref="CC6:CK6" si="9">IF(CC7="",NA(),CC7)</f>
        <v>159.41999999999999</v>
      </c>
      <c r="CD6" s="21">
        <f t="shared" si="9"/>
        <v>152.13999999999999</v>
      </c>
      <c r="CE6" s="21">
        <f t="shared" si="9"/>
        <v>156.13</v>
      </c>
      <c r="CF6" s="21">
        <f t="shared" si="9"/>
        <v>158.65</v>
      </c>
      <c r="CG6" s="21">
        <f t="shared" si="9"/>
        <v>228.47</v>
      </c>
      <c r="CH6" s="21">
        <f t="shared" si="9"/>
        <v>224.88</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44.24</v>
      </c>
      <c r="CU6" s="21">
        <f t="shared" si="10"/>
        <v>45.3</v>
      </c>
      <c r="CV6" s="21">
        <f t="shared" si="10"/>
        <v>45.6</v>
      </c>
      <c r="CW6" s="20" t="str">
        <f>IF(CW7="","",IF(CW7="-","【-】","【"&amp;SUBSTITUTE(TEXT(CW7,"#,##0.00"),"-","△")&amp;"】"))</f>
        <v>【43.28】</v>
      </c>
      <c r="CX6" s="21">
        <f>IF(CX7="",NA(),CX7)</f>
        <v>93.87</v>
      </c>
      <c r="CY6" s="21">
        <f t="shared" ref="CY6:DG6" si="11">IF(CY7="",NA(),CY7)</f>
        <v>94.43</v>
      </c>
      <c r="CZ6" s="21">
        <f t="shared" si="11"/>
        <v>94.15</v>
      </c>
      <c r="DA6" s="21">
        <f t="shared" si="11"/>
        <v>94.9</v>
      </c>
      <c r="DB6" s="21">
        <f t="shared" si="11"/>
        <v>95.47</v>
      </c>
      <c r="DC6" s="21">
        <f t="shared" si="11"/>
        <v>83.75</v>
      </c>
      <c r="DD6" s="21">
        <f t="shared" si="11"/>
        <v>84.19</v>
      </c>
      <c r="DE6" s="21">
        <f t="shared" si="11"/>
        <v>88.15</v>
      </c>
      <c r="DF6" s="21">
        <f t="shared" si="11"/>
        <v>88.37</v>
      </c>
      <c r="DG6" s="21">
        <f t="shared" si="11"/>
        <v>88.66</v>
      </c>
      <c r="DH6" s="20" t="str">
        <f>IF(DH7="","",IF(DH7="-","【-】","【"&amp;SUBSTITUTE(TEXT(DH7,"#,##0.00"),"-","△")&amp;"】"))</f>
        <v>【86.21】</v>
      </c>
      <c r="DI6" s="21">
        <f>IF(DI7="",NA(),DI7)</f>
        <v>6.31</v>
      </c>
      <c r="DJ6" s="21">
        <f t="shared" ref="DJ6:DR6" si="12">IF(DJ7="",NA(),DJ7)</f>
        <v>9.24</v>
      </c>
      <c r="DK6" s="21">
        <f t="shared" si="12"/>
        <v>12.26</v>
      </c>
      <c r="DL6" s="21">
        <f t="shared" si="12"/>
        <v>15.23</v>
      </c>
      <c r="DM6" s="21">
        <f t="shared" si="12"/>
        <v>18.13</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2">
      <c r="A7" s="14"/>
      <c r="B7" s="23">
        <v>2023</v>
      </c>
      <c r="C7" s="23">
        <v>252140</v>
      </c>
      <c r="D7" s="23">
        <v>46</v>
      </c>
      <c r="E7" s="23">
        <v>17</v>
      </c>
      <c r="F7" s="23">
        <v>4</v>
      </c>
      <c r="G7" s="23">
        <v>0</v>
      </c>
      <c r="H7" s="23" t="s">
        <v>96</v>
      </c>
      <c r="I7" s="23" t="s">
        <v>97</v>
      </c>
      <c r="J7" s="23" t="s">
        <v>98</v>
      </c>
      <c r="K7" s="23" t="s">
        <v>99</v>
      </c>
      <c r="L7" s="23" t="s">
        <v>100</v>
      </c>
      <c r="M7" s="23" t="s">
        <v>101</v>
      </c>
      <c r="N7" s="24" t="s">
        <v>102</v>
      </c>
      <c r="O7" s="24">
        <v>64.42</v>
      </c>
      <c r="P7" s="24">
        <v>43.37</v>
      </c>
      <c r="Q7" s="24">
        <v>84.93</v>
      </c>
      <c r="R7" s="24">
        <v>2970</v>
      </c>
      <c r="S7" s="24">
        <v>37375</v>
      </c>
      <c r="T7" s="24">
        <v>250.39</v>
      </c>
      <c r="U7" s="24">
        <v>149.27000000000001</v>
      </c>
      <c r="V7" s="24">
        <v>16142</v>
      </c>
      <c r="W7" s="24">
        <v>7.72</v>
      </c>
      <c r="X7" s="24">
        <v>2090.9299999999998</v>
      </c>
      <c r="Y7" s="24">
        <v>101.16</v>
      </c>
      <c r="Z7" s="24">
        <v>109.02</v>
      </c>
      <c r="AA7" s="24">
        <v>108.37</v>
      </c>
      <c r="AB7" s="24">
        <v>113.19</v>
      </c>
      <c r="AC7" s="24">
        <v>103.4</v>
      </c>
      <c r="AD7" s="24">
        <v>102.73</v>
      </c>
      <c r="AE7" s="24">
        <v>105.78</v>
      </c>
      <c r="AF7" s="24">
        <v>104.11</v>
      </c>
      <c r="AG7" s="24">
        <v>101.98</v>
      </c>
      <c r="AH7" s="24">
        <v>102.68</v>
      </c>
      <c r="AI7" s="24">
        <v>105.09</v>
      </c>
      <c r="AJ7" s="24">
        <v>0</v>
      </c>
      <c r="AK7" s="24">
        <v>0</v>
      </c>
      <c r="AL7" s="24">
        <v>0</v>
      </c>
      <c r="AM7" s="24">
        <v>0</v>
      </c>
      <c r="AN7" s="24">
        <v>0</v>
      </c>
      <c r="AO7" s="24">
        <v>94.97</v>
      </c>
      <c r="AP7" s="24">
        <v>63.96</v>
      </c>
      <c r="AQ7" s="24">
        <v>46.91</v>
      </c>
      <c r="AR7" s="24">
        <v>52.27</v>
      </c>
      <c r="AS7" s="24">
        <v>58.68</v>
      </c>
      <c r="AT7" s="24">
        <v>65.73</v>
      </c>
      <c r="AU7" s="24">
        <v>13.22</v>
      </c>
      <c r="AV7" s="24">
        <v>14.22</v>
      </c>
      <c r="AW7" s="24">
        <v>12.62</v>
      </c>
      <c r="AX7" s="24">
        <v>11.81</v>
      </c>
      <c r="AY7" s="24">
        <v>22.35</v>
      </c>
      <c r="AZ7" s="24">
        <v>47.72</v>
      </c>
      <c r="BA7" s="24">
        <v>44.24</v>
      </c>
      <c r="BB7" s="24">
        <v>44.35</v>
      </c>
      <c r="BC7" s="24">
        <v>41.51</v>
      </c>
      <c r="BD7" s="24">
        <v>45.01</v>
      </c>
      <c r="BE7" s="24">
        <v>48.91</v>
      </c>
      <c r="BF7" s="24">
        <v>750.69</v>
      </c>
      <c r="BG7" s="24">
        <v>992.69</v>
      </c>
      <c r="BH7" s="24">
        <v>50.51</v>
      </c>
      <c r="BI7" s="24">
        <v>367.26</v>
      </c>
      <c r="BJ7" s="24">
        <v>738.44</v>
      </c>
      <c r="BK7" s="24">
        <v>1206.79</v>
      </c>
      <c r="BL7" s="24">
        <v>1258.43</v>
      </c>
      <c r="BM7" s="24">
        <v>1283.69</v>
      </c>
      <c r="BN7" s="24">
        <v>1160.22</v>
      </c>
      <c r="BO7" s="24">
        <v>1141.98</v>
      </c>
      <c r="BP7" s="24">
        <v>1156.82</v>
      </c>
      <c r="BQ7" s="24">
        <v>94.51</v>
      </c>
      <c r="BR7" s="24">
        <v>91.88</v>
      </c>
      <c r="BS7" s="24">
        <v>96.89</v>
      </c>
      <c r="BT7" s="24">
        <v>98.29</v>
      </c>
      <c r="BU7" s="24">
        <v>98.26</v>
      </c>
      <c r="BV7" s="24">
        <v>71.84</v>
      </c>
      <c r="BW7" s="24">
        <v>73.36</v>
      </c>
      <c r="BX7" s="24">
        <v>82.53</v>
      </c>
      <c r="BY7" s="24">
        <v>81.81</v>
      </c>
      <c r="BZ7" s="24">
        <v>82.27</v>
      </c>
      <c r="CA7" s="24">
        <v>75.33</v>
      </c>
      <c r="CB7" s="24">
        <v>156</v>
      </c>
      <c r="CC7" s="24">
        <v>159.41999999999999</v>
      </c>
      <c r="CD7" s="24">
        <v>152.13999999999999</v>
      </c>
      <c r="CE7" s="24">
        <v>156.13</v>
      </c>
      <c r="CF7" s="24">
        <v>158.65</v>
      </c>
      <c r="CG7" s="24">
        <v>228.47</v>
      </c>
      <c r="CH7" s="24">
        <v>224.88</v>
      </c>
      <c r="CI7" s="24">
        <v>190.48</v>
      </c>
      <c r="CJ7" s="24">
        <v>193.59</v>
      </c>
      <c r="CK7" s="24">
        <v>194.42</v>
      </c>
      <c r="CL7" s="24">
        <v>215.73</v>
      </c>
      <c r="CM7" s="24" t="s">
        <v>102</v>
      </c>
      <c r="CN7" s="24" t="s">
        <v>102</v>
      </c>
      <c r="CO7" s="24" t="s">
        <v>102</v>
      </c>
      <c r="CP7" s="24" t="s">
        <v>102</v>
      </c>
      <c r="CQ7" s="24" t="s">
        <v>102</v>
      </c>
      <c r="CR7" s="24">
        <v>42.47</v>
      </c>
      <c r="CS7" s="24">
        <v>42.4</v>
      </c>
      <c r="CT7" s="24">
        <v>44.24</v>
      </c>
      <c r="CU7" s="24">
        <v>45.3</v>
      </c>
      <c r="CV7" s="24">
        <v>45.6</v>
      </c>
      <c r="CW7" s="24">
        <v>43.28</v>
      </c>
      <c r="CX7" s="24">
        <v>93.87</v>
      </c>
      <c r="CY7" s="24">
        <v>94.43</v>
      </c>
      <c r="CZ7" s="24">
        <v>94.15</v>
      </c>
      <c r="DA7" s="24">
        <v>94.9</v>
      </c>
      <c r="DB7" s="24">
        <v>95.47</v>
      </c>
      <c r="DC7" s="24">
        <v>83.75</v>
      </c>
      <c r="DD7" s="24">
        <v>84.19</v>
      </c>
      <c r="DE7" s="24">
        <v>88.15</v>
      </c>
      <c r="DF7" s="24">
        <v>88.37</v>
      </c>
      <c r="DG7" s="24">
        <v>88.66</v>
      </c>
      <c r="DH7" s="24">
        <v>86.21</v>
      </c>
      <c r="DI7" s="24">
        <v>6.31</v>
      </c>
      <c r="DJ7" s="24">
        <v>9.24</v>
      </c>
      <c r="DK7" s="24">
        <v>12.26</v>
      </c>
      <c r="DL7" s="24">
        <v>15.23</v>
      </c>
      <c r="DM7" s="24">
        <v>18.13</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0</v>
      </c>
      <c r="EF7" s="24">
        <v>0</v>
      </c>
      <c r="EG7" s="24">
        <v>0</v>
      </c>
      <c r="EH7" s="24">
        <v>0</v>
      </c>
      <c r="EI7" s="24">
        <v>0</v>
      </c>
      <c r="EJ7" s="24">
        <v>0.36</v>
      </c>
      <c r="EK7" s="24">
        <v>0.39</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2025-03-03T06:40:48Z</cp:lastPrinted>
  <dcterms:created xsi:type="dcterms:W3CDTF">2025-01-24T07:12:23Z</dcterms:created>
  <dcterms:modified xsi:type="dcterms:W3CDTF">2025-03-03T06:40:54Z</dcterms:modified>
  <cp:category/>
</cp:coreProperties>
</file>