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5_まち整備部\04_上下水道課\2024年度\01下水道担当\01_財政計画、予算および決算に関すること\01_【常用】経営戦略\経営比較分析表\WEBサイト公開\"/>
    </mc:Choice>
  </mc:AlternateContent>
  <workbookProtection workbookAlgorithmName="SHA-512" workbookHashValue="r/l6v2DH4FOmIgu5eL92jCvtFFn0pQkypl9JDZuWU4HkGTmSuil1XfXBP/nKPE9JgRMK/ej5r/C9gOTGcYT5og==" workbookSaltValue="MSByPB1GA2IvCrRG2M0dUA=="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<sst xmlns="http://schemas.openxmlformats.org/spreadsheetml/2006/main" count="236" uniqueCount="116">
  <si>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</si>
  <si>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</si>
  <si>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</si>
  <si>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</si>
  <si>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</si>
  <si>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</si>
  <si>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</si>
  <si>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</si>
  <si>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</si>
  <si>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</si>
  <si>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</si>
  <si>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</si>
  <si>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</si>
  <si>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</si>
  <si>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</si>
  <si>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</si>
  <si>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</si>
  <si>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</si>
  <si>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</si>
  <si>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</si>
  <si>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</si>
  <si>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</si>
  <si>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</si>
  <si>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</si>
  <si>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</si>
  <si>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</si>
  <si>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</si>
  <si>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</si>
  <si>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</si>
  <si>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</si>
  <si>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</si>
  <si>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</si>
  <si>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</si>
  <si>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</si>
  <si>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</si>
  <si>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</si>
  <si>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</si>
  <si>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</si>
  <si>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</si>
  <si>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</si>
  <si>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</si>
  <si>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</si>
  <si>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</si>
  <si>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</si>
  <si>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</si>
  <si>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</si>
  <si>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</si>
  <si>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</si>
  <si>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</si>
  <si>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</si>
  <si>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</si>
  <si>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</si>
  <si>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</si>
  <si>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</si>
  <si>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</si>
  <si>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</si>
  <si>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</si>
  <si>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</si>
  <si>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</si>
  <si>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</si>
  <si>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</si>
  <si>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</si>
  <si>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</si>
  <si>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</si>
  <si>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</si>
  <si>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</si>
  <si>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</si>
  <si>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</si>
  <si>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</si>
  <si>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</si>
  <si>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</si>
  <si>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</si>
  <si>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</si>
  <si>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</si>
  <si>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</si>
  <si>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</si>
  <si>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</si>
  <si>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</si>
  <si>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</si>
  <si>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</si>
  <si>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</si>
  <si>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</si>
  <si>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</si>
  <si>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</si>
  <si>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</si>
  <si>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</si>
  <si>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</si>
  <si>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</si>
  <si>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</si>
  <si>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</si>
  <si>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</si>
  <si>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</si>
  <si>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</si>
  <si>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</si>
  <si>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</si>
  <si>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</si>
  <si>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</si>
  <si>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</si>
  <si>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</si>
  <si>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</si>
  <si>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</si>
  <si>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</si>
  <si>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</si>
  <si>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</si>
  <si>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</si>
  <si>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</si>
  <si>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</si>
  <si>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</si>
  <si>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</si>
  <si>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</si>
  <si>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</si>
  <si>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</si>
  <si>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</si>
  <si>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①有形固定資産減価償却率については、平成30年度に企業会計に移行した際の開始貸借において、移行前の償却済額を計上していないため、平成30年度から逓増しています。
　下水道施設整備を開始してから未だ50年を経過しておらず、②管渠老朽化率および③管渠改善率は0％のままとなっています。</t>
    <rPh sb="73" eb="75">
      <t>テイゾウ</t>
    </rPh>
    <phoneticPr fontId="4"/>
  </si>
  <si>
    <t>　今後の有収水量の大幅な増加が見込めない中で、経営の安定化を図っていくためには、米原市下水道事業経営戦略に基づき、計画的に料金体系を見直していく必要があります。しかし、人口減少の中、経営に必要な財源の全てを使用料収入に求めていくことは困難であることから、農業集落排水処理区域の公共下水道接続（広域化）やストックマネジメント計画に基づく予防保全的な維持管理等のコスト削減策も並行して進めながら、市民負担の軽減に努めていく必要があります。</t>
    <rPh sb="40" eb="48">
      <t>マイバラシゲスイドウジギョウ</t>
    </rPh>
    <rPh sb="50" eb="52">
      <t>センリャク</t>
    </rPh>
    <rPh sb="196" eb="200">
      <t>シミンフタン</t>
    </rPh>
    <rPh sb="201" eb="203">
      <t>ケイゲン</t>
    </rPh>
    <rPh sb="204" eb="205">
      <t>ツト</t>
    </rPh>
    <rPh sb="209" eb="211">
      <t>ヒツヨウ</t>
    </rPh>
    <phoneticPr fontId="4"/>
  </si>
  <si>
    <t>　①経常収支比率は、前年度比で－5.83ポイントとなりました。これは、元金償還資金不足額に対する一般会計からの基準外繰入金について収益勘定から資本勘定で計上するよう、令和５年度から改めたことによるものです。
　③流動比率は、前年度比で＋9.53ポイントとなりました。令和５年度は、３月工期末の建設工事や委託業務が例年に比べて多かったために、多額の未払金が発生したことによるものですが、この年度の単発的な事由であることから、資金繰りが抜本的に改善したものではありません。引き続き、資金繰りに注意を要します。
　企業債元金償還ピークは令和元年度で、それ以降の④企業債残高対事業規模比率は、類似団体平均値と比較しても低い比率となっています。
　汚水処理費に対して下水道使用料収入でどの程度賄えているかを示す⑤経費回収率は、100％を下回っていますが、その差額は手数料や雑収益等の収入で賄っており、一般会計からの繰入金に依存しているものではありません。
　⑥汚水処理原価は、汚水処理費、有収水量ともに、ほぼ横ばいの状況が継続しています。
　⑧水洗化率は、微増していますが、既存集落の面整備は完了していることに加えて、新規の水洗化人口よりも人口減少の影響が大きく、今後の大幅な増加が見込めない状況です。</t>
    <rPh sb="2" eb="8">
      <t>ケイジョウシュウシヒリツ</t>
    </rPh>
    <rPh sb="10" eb="13">
      <t>ゼンネンド</t>
    </rPh>
    <rPh sb="13" eb="14">
      <t>クラ</t>
    </rPh>
    <rPh sb="35" eb="41">
      <t>ガンキンショウカンシキン</t>
    </rPh>
    <rPh sb="41" eb="44">
      <t>フソクガク</t>
    </rPh>
    <rPh sb="45" eb="46">
      <t>タイ</t>
    </rPh>
    <rPh sb="48" eb="52">
      <t>イッパンカイケイ</t>
    </rPh>
    <rPh sb="55" eb="61">
      <t>キジュンガイクリイレキン</t>
    </rPh>
    <rPh sb="65" eb="69">
      <t>シュウエキカンジョウ</t>
    </rPh>
    <rPh sb="71" eb="75">
      <t>シホンカンジョウ</t>
    </rPh>
    <rPh sb="76" eb="78">
      <t>ケイジョウ</t>
    </rPh>
    <rPh sb="83" eb="85">
      <t>レイワ</t>
    </rPh>
    <rPh sb="86" eb="88">
      <t>ネンド</t>
    </rPh>
    <rPh sb="90" eb="91">
      <t>アラタ</t>
    </rPh>
    <rPh sb="106" eb="110">
      <t>リュウドウヒリツ</t>
    </rPh>
    <rPh sb="112" eb="115">
      <t>ゼンネンド</t>
    </rPh>
    <rPh sb="115" eb="116">
      <t>ヒ</t>
    </rPh>
    <rPh sb="133" eb="135">
      <t>レイワ</t>
    </rPh>
    <rPh sb="136" eb="138">
      <t>ネンド</t>
    </rPh>
    <rPh sb="141" eb="142">
      <t>ガツ</t>
    </rPh>
    <rPh sb="142" eb="145">
      <t>コウキマツ</t>
    </rPh>
    <rPh sb="146" eb="150">
      <t>ケンセツコウジ</t>
    </rPh>
    <rPh sb="151" eb="155">
      <t>イタクギョウム</t>
    </rPh>
    <rPh sb="156" eb="158">
      <t>レイネン</t>
    </rPh>
    <rPh sb="159" eb="160">
      <t>クラ</t>
    </rPh>
    <rPh sb="162" eb="163">
      <t>オオ</t>
    </rPh>
    <rPh sb="170" eb="172">
      <t>タガク</t>
    </rPh>
    <rPh sb="173" eb="176">
      <t>ミバライキン</t>
    </rPh>
    <rPh sb="177" eb="179">
      <t>ハッセイ</t>
    </rPh>
    <rPh sb="194" eb="196">
      <t>ネンド</t>
    </rPh>
    <rPh sb="197" eb="200">
      <t>タンパツテキ</t>
    </rPh>
    <rPh sb="201" eb="203">
      <t>ジユウ</t>
    </rPh>
    <rPh sb="211" eb="214">
      <t>シキング</t>
    </rPh>
    <rPh sb="216" eb="219">
      <t>バッポンテキ</t>
    </rPh>
    <rPh sb="220" eb="222">
      <t>カイゼン</t>
    </rPh>
    <rPh sb="234" eb="235">
      <t>ヒ</t>
    </rPh>
    <rPh sb="236" eb="237">
      <t>ツヅ</t>
    </rPh>
    <rPh sb="239" eb="242">
      <t>シキンク</t>
    </rPh>
    <rPh sb="244" eb="246">
      <t>チュウイ</t>
    </rPh>
    <rPh sb="247" eb="248">
      <t>ヨウ</t>
    </rPh>
    <rPh sb="254" eb="257">
      <t>キギョウサイ</t>
    </rPh>
    <rPh sb="257" eb="259">
      <t>ガンキン</t>
    </rPh>
    <rPh sb="259" eb="261">
      <t>ショウカン</t>
    </rPh>
    <rPh sb="265" eb="267">
      <t>レイワ</t>
    </rPh>
    <rPh sb="267" eb="270">
      <t>ガンネンド</t>
    </rPh>
    <rPh sb="274" eb="276">
      <t>イコウ</t>
    </rPh>
    <rPh sb="278" eb="290">
      <t>キギョウサイザンダカタイジギョウキボヒリツ</t>
    </rPh>
    <rPh sb="307" eb="309">
      <t>ヒリツ</t>
    </rPh>
    <rPh sb="319" eb="324">
      <t>オスイショリヒ</t>
    </rPh>
    <rPh sb="325" eb="326">
      <t>タイ</t>
    </rPh>
    <rPh sb="328" eb="334">
      <t>ゲスイドウシヨウリョウ</t>
    </rPh>
    <rPh sb="334" eb="336">
      <t>シュウニュウ</t>
    </rPh>
    <rPh sb="339" eb="341">
      <t>テイド</t>
    </rPh>
    <rPh sb="341" eb="342">
      <t>マカナ</t>
    </rPh>
    <rPh sb="348" eb="349">
      <t>シメ</t>
    </rPh>
    <rPh sb="351" eb="356">
      <t>ケイヒカイシュウリツ</t>
    </rPh>
    <rPh sb="363" eb="365">
      <t>シタマワ</t>
    </rPh>
    <rPh sb="374" eb="376">
      <t>サガク</t>
    </rPh>
    <rPh sb="377" eb="380">
      <t>テスウリョウ</t>
    </rPh>
    <rPh sb="381" eb="384">
      <t>ザツシュウエキ</t>
    </rPh>
    <rPh sb="384" eb="385">
      <t>トウ</t>
    </rPh>
    <rPh sb="386" eb="388">
      <t>シュウニュウ</t>
    </rPh>
    <rPh sb="389" eb="390">
      <t>マカナ</t>
    </rPh>
    <rPh sb="395" eb="399">
      <t>イッパンカイケイ</t>
    </rPh>
    <rPh sb="402" eb="405">
      <t>クリイレキン</t>
    </rPh>
    <rPh sb="406" eb="408">
      <t>イゾン</t>
    </rPh>
    <rPh sb="425" eb="431">
      <t>オスイショリゲンカ</t>
    </rPh>
    <rPh sb="433" eb="438">
      <t>オスイショリヒ</t>
    </rPh>
    <rPh sb="439" eb="443">
      <t>ユウシュウスイリョウ</t>
    </rPh>
    <rPh sb="449" eb="450">
      <t>ヨコ</t>
    </rPh>
    <rPh sb="453" eb="455">
      <t>ジョウキョウ</t>
    </rPh>
    <rPh sb="456" eb="458">
      <t>ケイゾク</t>
    </rPh>
    <rPh sb="467" eb="471">
      <t>スイセンカリツ</t>
    </rPh>
    <rPh sb="473" eb="475">
      <t>ビゾウ</t>
    </rPh>
    <rPh sb="482" eb="486">
      <t>キゾンシュウラク</t>
    </rPh>
    <rPh sb="487" eb="490">
      <t>メンセイビ</t>
    </rPh>
    <rPh sb="491" eb="493">
      <t>カンリョウ</t>
    </rPh>
    <rPh sb="500" eb="501">
      <t>クワ</t>
    </rPh>
    <rPh sb="504" eb="506">
      <t>シンキ</t>
    </rPh>
    <rPh sb="507" eb="512">
      <t>スイセンカジンコウ</t>
    </rPh>
    <rPh sb="515" eb="519">
      <t>ジンコウゲンショウ</t>
    </rPh>
    <rPh sb="520" eb="522">
      <t>エイキョウ</t>
    </rPh>
    <rPh sb="523" eb="524">
      <t>オオ</t>
    </rPh>
    <rPh sb="527" eb="529">
      <t>コンゴ</t>
    </rPh>
    <rPh sb="530" eb="532">
      <t>オオハバ</t>
    </rPh>
    <rPh sb="533" eb="535">
      <t>ゾウカ</t>
    </rPh>
    <rPh sb="536" eb="538">
      <t>ミコ</t>
    </rPh>
    <rPh sb="541" eb="54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</si>
</sst>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EF-4023-AC8D-0857B6E284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42EF-4023-AC8D-0857B6E284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14-4D50-BF56-7769549551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6614-4D50-BF56-7769549551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93.93</c:v>
                </c:pt>
                <c:pt idx="1">
                  <c:v>94.67</c:v>
                </c:pt>
                <c:pt idx="2">
                  <c:v>94.48</c:v>
                </c:pt>
                <c:pt idx="3">
                  <c:v>95.06</c:v>
                </c:pt>
                <c:pt idx="4">
                  <c:v>95.28</c:v>
                </c:pt>
              </c:numCache>
            </c:numRef>
          </c:val>
          <c:extLst>
            <c:ext xmlns:c16="http://schemas.microsoft.com/office/drawing/2014/chart" uri="{C3380CC4-5D6E-409C-BE32-E72D297353CC}">
              <c16:uniqueId val="{00000000-D436-485F-A217-5AA5A523B7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D436-485F-A217-5AA5A523B7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102.38</c:v>
                </c:pt>
                <c:pt idx="1">
                  <c:v>106.8</c:v>
                </c:pt>
                <c:pt idx="2">
                  <c:v>107.85</c:v>
                </c:pt>
                <c:pt idx="3">
                  <c:v>111.73</c:v>
                </c:pt>
                <c:pt idx="4">
                  <c:v>105.9</c:v>
                </c:pt>
              </c:numCache>
            </c:numRef>
          </c:val>
          <c:extLst>
            <c:ext xmlns:c16="http://schemas.microsoft.com/office/drawing/2014/chart" uri="{C3380CC4-5D6E-409C-BE32-E72D297353CC}">
              <c16:uniqueId val="{00000000-2078-4167-AB0B-90D51CBA85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c:ext xmlns:c16="http://schemas.microsoft.com/office/drawing/2014/chart" uri="{C3380CC4-5D6E-409C-BE32-E72D297353CC}">
              <c16:uniqueId val="{00000001-2078-4167-AB0B-90D51CBA85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5.47</c:v>
                </c:pt>
                <c:pt idx="1">
                  <c:v>8.3800000000000008</c:v>
                </c:pt>
                <c:pt idx="2">
                  <c:v>11.09</c:v>
                </c:pt>
                <c:pt idx="3">
                  <c:v>13.8</c:v>
                </c:pt>
                <c:pt idx="4">
                  <c:v>16.440000000000001</c:v>
                </c:pt>
              </c:numCache>
            </c:numRef>
          </c:val>
          <c:extLst>
            <c:ext xmlns:c16="http://schemas.microsoft.com/office/drawing/2014/chart" uri="{C3380CC4-5D6E-409C-BE32-E72D297353CC}">
              <c16:uniqueId val="{00000000-5736-44CD-AFA2-C316BEDE1E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c:ext xmlns:c16="http://schemas.microsoft.com/office/drawing/2014/chart" uri="{C3380CC4-5D6E-409C-BE32-E72D297353CC}">
              <c16:uniqueId val="{00000001-5736-44CD-AFA2-C316BEDE1E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BA-430A-9695-4EEFC2AE79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BA-430A-9695-4EEFC2AE79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EA-4513-88C0-3219BFC4DF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c:ext xmlns:c16="http://schemas.microsoft.com/office/drawing/2014/chart" uri="{C3380CC4-5D6E-409C-BE32-E72D297353CC}">
              <c16:uniqueId val="{00000001-37EA-4513-88C0-3219BFC4DF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12.66</c:v>
                </c:pt>
                <c:pt idx="1">
                  <c:v>13.83</c:v>
                </c:pt>
                <c:pt idx="2">
                  <c:v>12.05</c:v>
                </c:pt>
                <c:pt idx="3">
                  <c:v>10.83</c:v>
                </c:pt>
                <c:pt idx="4">
                  <c:v>20.36</c:v>
                </c:pt>
              </c:numCache>
            </c:numRef>
          </c:val>
          <c:extLst>
            <c:ext xmlns:c16="http://schemas.microsoft.com/office/drawing/2014/chart" uri="{C3380CC4-5D6E-409C-BE32-E72D297353CC}">
              <c16:uniqueId val="{00000000-1769-4034-9B8C-A26E5799E4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c:ext xmlns:c16="http://schemas.microsoft.com/office/drawing/2014/chart" uri="{C3380CC4-5D6E-409C-BE32-E72D297353CC}">
              <c16:uniqueId val="{00000001-1769-4034-9B8C-A26E5799E4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1484.31</c:v>
                </c:pt>
                <c:pt idx="1">
                  <c:v>1115.79</c:v>
                </c:pt>
                <c:pt idx="2">
                  <c:v>631.12</c:v>
                </c:pt>
                <c:pt idx="3">
                  <c:v>886.8</c:v>
                </c:pt>
                <c:pt idx="4">
                  <c:v>585</c:v>
                </c:pt>
              </c:numCache>
            </c:numRef>
          </c:val>
          <c:extLst>
            <c:ext xmlns:c16="http://schemas.microsoft.com/office/drawing/2014/chart" uri="{C3380CC4-5D6E-409C-BE32-E72D297353CC}">
              <c16:uniqueId val="{00000000-BF51-4DBC-A1FE-F5A4D6F633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BF51-4DBC-A1FE-F5A4D6F633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98.04</c:v>
                </c:pt>
                <c:pt idx="1">
                  <c:v>87.98</c:v>
                </c:pt>
                <c:pt idx="2">
                  <c:v>96.73</c:v>
                </c:pt>
                <c:pt idx="3">
                  <c:v>98.29</c:v>
                </c:pt>
                <c:pt idx="4">
                  <c:v>98.26</c:v>
                </c:pt>
              </c:numCache>
            </c:numRef>
          </c:val>
          <c:extLst>
            <c:ext xmlns:c16="http://schemas.microsoft.com/office/drawing/2014/chart" uri="{C3380CC4-5D6E-409C-BE32-E72D297353CC}">
              <c16:uniqueId val="{00000000-BDEB-4754-8D5F-DE308E5B45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BDEB-4754-8D5F-DE308E5B45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150.35</c:v>
                </c:pt>
                <c:pt idx="1">
                  <c:v>166.51</c:v>
                </c:pt>
                <c:pt idx="2">
                  <c:v>152.43</c:v>
                </c:pt>
                <c:pt idx="3">
                  <c:v>156.15</c:v>
                </c:pt>
                <c:pt idx="4">
                  <c:v>158.66</c:v>
                </c:pt>
              </c:numCache>
            </c:numRef>
          </c:val>
          <c:extLst>
            <c:ext xmlns:c16="http://schemas.microsoft.com/office/drawing/2014/chart" uri="{C3380CC4-5D6E-409C-BE32-E72D297353CC}">
              <c16:uniqueId val="{00000000-C992-4A1C-8C30-88F58A145B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C992-4A1C-8C30-88F58A145B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9"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滋賀県　米原市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37375</v>
      </c>
      <c r="AM8" s="41"/>
      <c r="AN8" s="41"/>
      <c r="AO8" s="41"/>
      <c r="AP8" s="41"/>
      <c r="AQ8" s="41"/>
      <c r="AR8" s="41"/>
      <c r="AS8" s="41"/>
      <c r="AT8" s="34">
        <f>データ!T6</f>
        <v>250.39</v>
      </c>
      <c r="AU8" s="34"/>
      <c r="AV8" s="34"/>
      <c r="AW8" s="34"/>
      <c r="AX8" s="34"/>
      <c r="AY8" s="34"/>
      <c r="AZ8" s="34"/>
      <c r="BA8" s="34"/>
      <c r="BB8" s="34">
        <f>データ!U6</f>
        <v>149.27000000000001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58.22</v>
      </c>
      <c r="J10" s="34"/>
      <c r="K10" s="34"/>
      <c r="L10" s="34"/>
      <c r="M10" s="34"/>
      <c r="N10" s="34"/>
      <c r="O10" s="34"/>
      <c r="P10" s="34">
        <f>データ!P6</f>
        <v>48.26</v>
      </c>
      <c r="Q10" s="34"/>
      <c r="R10" s="34"/>
      <c r="S10" s="34"/>
      <c r="T10" s="34"/>
      <c r="U10" s="34"/>
      <c r="V10" s="34"/>
      <c r="W10" s="34">
        <f>データ!Q6</f>
        <v>84.92</v>
      </c>
      <c r="X10" s="34"/>
      <c r="Y10" s="34"/>
      <c r="Z10" s="34"/>
      <c r="AA10" s="34"/>
      <c r="AB10" s="34"/>
      <c r="AC10" s="34"/>
      <c r="AD10" s="41">
        <f>データ!R6</f>
        <v>2970</v>
      </c>
      <c r="AE10" s="41"/>
      <c r="AF10" s="41"/>
      <c r="AG10" s="41"/>
      <c r="AH10" s="41"/>
      <c r="AI10" s="41"/>
      <c r="AJ10" s="41"/>
      <c r="AK10" s="2"/>
      <c r="AL10" s="41">
        <f>データ!V6</f>
        <v>17961</v>
      </c>
      <c r="AM10" s="41"/>
      <c r="AN10" s="41"/>
      <c r="AO10" s="41"/>
      <c r="AP10" s="41"/>
      <c r="AQ10" s="41"/>
      <c r="AR10" s="41"/>
      <c r="AS10" s="41"/>
      <c r="AT10" s="34">
        <f>データ!W6</f>
        <v>10.06</v>
      </c>
      <c r="AU10" s="34"/>
      <c r="AV10" s="34"/>
      <c r="AW10" s="34"/>
      <c r="AX10" s="34"/>
      <c r="AY10" s="34"/>
      <c r="AZ10" s="34"/>
      <c r="BA10" s="34"/>
      <c r="BB10" s="34">
        <f>データ!X6</f>
        <v>1785.39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teRicbiPZsFF3x0bU6mn983+T5N2NCf3kyQM580KoIG3f0uJEMW0gw+0W/NoLRuy7RmiAMYmblywF+R+0JT39Q==" saltValue="wOp1vTIBOdk85KJyMii/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252140</v>
      </c>
      <c r="D6" s="19">
        <f t="shared" si="3"/>
        <v>46</v>
      </c>
      <c r="E6" s="19">
        <f t="shared" si="3"/>
        <v>17</v>
      </c>
      <c r="F6" s="19">
        <f t="shared" si="3"/>
        <v>1</v>
      </c>
      <c r="G6" s="19">
        <f t="shared" si="3"/>
        <v>0</v>
      </c>
      <c r="H6" s="19" t="str">
        <f t="shared" si="3"/>
        <v>滋賀県　米原市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58.22</v>
      </c>
      <c r="P6" s="20">
        <f t="shared" si="3"/>
        <v>48.26</v>
      </c>
      <c r="Q6" s="20">
        <f t="shared" si="3"/>
        <v>84.92</v>
      </c>
      <c r="R6" s="20">
        <f t="shared" si="3"/>
        <v>2970</v>
      </c>
      <c r="S6" s="20">
        <f t="shared" si="3"/>
        <v>37375</v>
      </c>
      <c r="T6" s="20">
        <f t="shared" si="3"/>
        <v>250.39</v>
      </c>
      <c r="U6" s="20">
        <f t="shared" si="3"/>
        <v>149.27000000000001</v>
      </c>
      <c r="V6" s="20">
        <f t="shared" si="3"/>
        <v>17961</v>
      </c>
      <c r="W6" s="20">
        <f t="shared" si="3"/>
        <v>10.06</v>
      </c>
      <c r="X6" s="20">
        <f t="shared" si="3"/>
        <v>1785.39</v>
      </c>
      <c r="Y6" s="21">
        <f>IF(Y7="",NA(),Y7)</f>
        <v>102.38</v>
      </c>
      <c r="Z6" s="21">
        <f t="shared" ref="Z6:AH6" si="4">IF(Z7="",NA(),Z7)</f>
        <v>106.8</v>
      </c>
      <c r="AA6" s="21">
        <f t="shared" si="4"/>
        <v>107.85</v>
      </c>
      <c r="AB6" s="21">
        <f t="shared" si="4"/>
        <v>111.73</v>
      </c>
      <c r="AC6" s="21">
        <f t="shared" si="4"/>
        <v>105.9</v>
      </c>
      <c r="AD6" s="21">
        <f t="shared" si="4"/>
        <v>109.21</v>
      </c>
      <c r="AE6" s="21">
        <f t="shared" si="4"/>
        <v>107.81</v>
      </c>
      <c r="AF6" s="21">
        <f t="shared" si="4"/>
        <v>107.54</v>
      </c>
      <c r="AG6" s="21">
        <f t="shared" si="4"/>
        <v>107.19</v>
      </c>
      <c r="AH6" s="21">
        <f t="shared" si="4"/>
        <v>107.04</v>
      </c>
      <c r="AI6" s="20" t="str">
        <f>IF(AI7="","",IF(AI7="-","【-】","【"&amp;SUBSTITUTE(TEXT(AI7,"#,##0.00"),"-","△")&amp;"】"))</f>
        <v>【105.91】</v>
      </c>
      <c r="AJ6" s="20">
        <f>IF(AJ7="",NA(),AJ7)</f>
        <v>0</v>
      </c>
      <c r="AK6" s="20">
        <f t="shared" ref="AK6:AS6" si="5">IF(AK7="",NA(),AK7)</f>
        <v>0</v>
      </c>
      <c r="AL6" s="20">
        <f t="shared" si="5"/>
        <v>0</v>
      </c>
      <c r="AM6" s="20">
        <f t="shared" si="5"/>
        <v>0</v>
      </c>
      <c r="AN6" s="20">
        <f t="shared" si="5"/>
        <v>0</v>
      </c>
      <c r="AO6" s="21">
        <f t="shared" si="5"/>
        <v>15.73</v>
      </c>
      <c r="AP6" s="21">
        <f t="shared" si="5"/>
        <v>18.2</v>
      </c>
      <c r="AQ6" s="21">
        <f t="shared" si="5"/>
        <v>19.059999999999999</v>
      </c>
      <c r="AR6" s="21">
        <f t="shared" si="5"/>
        <v>31.07</v>
      </c>
      <c r="AS6" s="21">
        <f t="shared" si="5"/>
        <v>37.43</v>
      </c>
      <c r="AT6" s="20" t="str">
        <f>IF(AT7="","",IF(AT7="-","【-】","【"&amp;SUBSTITUTE(TEXT(AT7,"#,##0.00"),"-","△")&amp;"】"))</f>
        <v>【3.03】</v>
      </c>
      <c r="AU6" s="21">
        <f>IF(AU7="",NA(),AU7)</f>
        <v>12.66</v>
      </c>
      <c r="AV6" s="21">
        <f t="shared" ref="AV6:BD6" si="6">IF(AV7="",NA(),AV7)</f>
        <v>13.83</v>
      </c>
      <c r="AW6" s="21">
        <f t="shared" si="6"/>
        <v>12.05</v>
      </c>
      <c r="AX6" s="21">
        <f t="shared" si="6"/>
        <v>10.83</v>
      </c>
      <c r="AY6" s="21">
        <f t="shared" si="6"/>
        <v>20.36</v>
      </c>
      <c r="AZ6" s="21">
        <f t="shared" si="6"/>
        <v>57.26</v>
      </c>
      <c r="BA6" s="21">
        <f t="shared" si="6"/>
        <v>48.56</v>
      </c>
      <c r="BB6" s="21">
        <f t="shared" si="6"/>
        <v>47.58</v>
      </c>
      <c r="BC6" s="21">
        <f t="shared" si="6"/>
        <v>51.09</v>
      </c>
      <c r="BD6" s="21">
        <f t="shared" si="6"/>
        <v>57.42</v>
      </c>
      <c r="BE6" s="20" t="str">
        <f>IF(BE7="","",IF(BE7="-","【-】","【"&amp;SUBSTITUTE(TEXT(BE7,"#,##0.00"),"-","△")&amp;"】"))</f>
        <v>【78.43】</v>
      </c>
      <c r="BF6" s="21">
        <f>IF(BF7="",NA(),BF7)</f>
        <v>1484.31</v>
      </c>
      <c r="BG6" s="21">
        <f t="shared" ref="BG6:BO6" si="7">IF(BG7="",NA(),BG7)</f>
        <v>1115.79</v>
      </c>
      <c r="BH6" s="21">
        <f t="shared" si="7"/>
        <v>631.12</v>
      </c>
      <c r="BI6" s="21">
        <f t="shared" si="7"/>
        <v>886.8</v>
      </c>
      <c r="BJ6" s="21">
        <f t="shared" si="7"/>
        <v>585</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98.04</v>
      </c>
      <c r="BR6" s="21">
        <f t="shared" ref="BR6:BZ6" si="8">IF(BR7="",NA(),BR7)</f>
        <v>87.98</v>
      </c>
      <c r="BS6" s="21">
        <f t="shared" si="8"/>
        <v>96.73</v>
      </c>
      <c r="BT6" s="21">
        <f t="shared" si="8"/>
        <v>98.29</v>
      </c>
      <c r="BU6" s="21">
        <f t="shared" si="8"/>
        <v>98.26</v>
      </c>
      <c r="BV6" s="21">
        <f t="shared" si="8"/>
        <v>74.17</v>
      </c>
      <c r="BW6" s="21">
        <f t="shared" si="8"/>
        <v>79.77</v>
      </c>
      <c r="BX6" s="21">
        <f t="shared" si="8"/>
        <v>79.63</v>
      </c>
      <c r="BY6" s="21">
        <f t="shared" si="8"/>
        <v>76.78</v>
      </c>
      <c r="BZ6" s="21">
        <f t="shared" si="8"/>
        <v>75.41</v>
      </c>
      <c r="CA6" s="20" t="str">
        <f>IF(CA7="","",IF(CA7="-","【-】","【"&amp;SUBSTITUTE(TEXT(CA7,"#,##0.00"),"-","△")&amp;"】"))</f>
        <v>【97.81】</v>
      </c>
      <c r="CB6" s="21">
        <f>IF(CB7="",NA(),CB7)</f>
        <v>150.35</v>
      </c>
      <c r="CC6" s="21">
        <f t="shared" ref="CC6:CK6" si="9">IF(CC7="",NA(),CC7)</f>
        <v>166.51</v>
      </c>
      <c r="CD6" s="21">
        <f t="shared" si="9"/>
        <v>152.43</v>
      </c>
      <c r="CE6" s="21">
        <f t="shared" si="9"/>
        <v>156.15</v>
      </c>
      <c r="CF6" s="21">
        <f t="shared" si="9"/>
        <v>158.66</v>
      </c>
      <c r="CG6" s="21">
        <f t="shared" si="9"/>
        <v>230.95</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49.47</v>
      </c>
      <c r="CT6" s="21">
        <f t="shared" si="10"/>
        <v>48.19</v>
      </c>
      <c r="CU6" s="21">
        <f t="shared" si="10"/>
        <v>47.32</v>
      </c>
      <c r="CV6" s="21">
        <f t="shared" si="10"/>
        <v>48.03</v>
      </c>
      <c r="CW6" s="20" t="str">
        <f>IF(CW7="","",IF(CW7="-","【-】","【"&amp;SUBSTITUTE(TEXT(CW7,"#,##0.00"),"-","△")&amp;"】"))</f>
        <v>【58.94】</v>
      </c>
      <c r="CX6" s="21">
        <f>IF(CX7="",NA(),CX7)</f>
        <v>93.93</v>
      </c>
      <c r="CY6" s="21">
        <f t="shared" ref="CY6:DG6" si="11">IF(CY7="",NA(),CY7)</f>
        <v>94.67</v>
      </c>
      <c r="CZ6" s="21">
        <f t="shared" si="11"/>
        <v>94.48</v>
      </c>
      <c r="DA6" s="21">
        <f t="shared" si="11"/>
        <v>95.06</v>
      </c>
      <c r="DB6" s="21">
        <f t="shared" si="11"/>
        <v>95.28</v>
      </c>
      <c r="DC6" s="21">
        <f t="shared" si="11"/>
        <v>83.16</v>
      </c>
      <c r="DD6" s="21">
        <f t="shared" si="11"/>
        <v>82.06</v>
      </c>
      <c r="DE6" s="21">
        <f t="shared" si="11"/>
        <v>82.26</v>
      </c>
      <c r="DF6" s="21">
        <f t="shared" si="11"/>
        <v>81.33</v>
      </c>
      <c r="DG6" s="21">
        <f t="shared" si="11"/>
        <v>80.95</v>
      </c>
      <c r="DH6" s="20" t="str">
        <f>IF(DH7="","",IF(DH7="-","【-】","【"&amp;SUBSTITUTE(TEXT(DH7,"#,##0.00"),"-","△")&amp;"】"))</f>
        <v>【95.91】</v>
      </c>
      <c r="DI6" s="21">
        <f>IF(DI7="",NA(),DI7)</f>
        <v>5.47</v>
      </c>
      <c r="DJ6" s="21">
        <f t="shared" ref="DJ6:DR6" si="12">IF(DJ7="",NA(),DJ7)</f>
        <v>8.3800000000000008</v>
      </c>
      <c r="DK6" s="21">
        <f t="shared" si="12"/>
        <v>11.09</v>
      </c>
      <c r="DL6" s="21">
        <f t="shared" si="12"/>
        <v>13.8</v>
      </c>
      <c r="DM6" s="21">
        <f t="shared" si="12"/>
        <v>16.440000000000001</v>
      </c>
      <c r="DN6" s="21">
        <f t="shared" si="12"/>
        <v>24.1</v>
      </c>
      <c r="DO6" s="21">
        <f t="shared" si="12"/>
        <v>19.93</v>
      </c>
      <c r="DP6" s="21">
        <f t="shared" si="12"/>
        <v>21.94</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8" s="22" customFormat="1" x14ac:dyDescent="0.2">
      <c r="A7" s="14"/>
      <c r="B7" s="23">
        <v>2023</v>
      </c>
      <c r="C7" s="23">
        <v>252140</v>
      </c>
      <c r="D7" s="23">
        <v>46</v>
      </c>
      <c r="E7" s="23">
        <v>17</v>
      </c>
      <c r="F7" s="23">
        <v>1</v>
      </c>
      <c r="G7" s="23">
        <v>0</v>
      </c>
      <c r="H7" s="23" t="s">
        <v>96</v>
      </c>
      <c r="I7" s="23" t="s">
        <v>97</v>
      </c>
      <c r="J7" s="23" t="s">
        <v>98</v>
      </c>
      <c r="K7" s="23" t="s">
        <v>99</v>
      </c>
      <c r="L7" s="23" t="s">
        <v>100</v>
      </c>
      <c r="M7" s="23" t="s">
        <v>101</v>
      </c>
      <c r="N7" s="24" t="s">
        <v>102</v>
      </c>
      <c r="O7" s="24">
        <v>58.22</v>
      </c>
      <c r="P7" s="24">
        <v>48.26</v>
      </c>
      <c r="Q7" s="24">
        <v>84.92</v>
      </c>
      <c r="R7" s="24">
        <v>2970</v>
      </c>
      <c r="S7" s="24">
        <v>37375</v>
      </c>
      <c r="T7" s="24">
        <v>250.39</v>
      </c>
      <c r="U7" s="24">
        <v>149.27000000000001</v>
      </c>
      <c r="V7" s="24">
        <v>17961</v>
      </c>
      <c r="W7" s="24">
        <v>10.06</v>
      </c>
      <c r="X7" s="24">
        <v>1785.39</v>
      </c>
      <c r="Y7" s="24">
        <v>102.38</v>
      </c>
      <c r="Z7" s="24">
        <v>106.8</v>
      </c>
      <c r="AA7" s="24">
        <v>107.85</v>
      </c>
      <c r="AB7" s="24">
        <v>111.73</v>
      </c>
      <c r="AC7" s="24">
        <v>105.9</v>
      </c>
      <c r="AD7" s="24">
        <v>109.21</v>
      </c>
      <c r="AE7" s="24">
        <v>107.81</v>
      </c>
      <c r="AF7" s="24">
        <v>107.54</v>
      </c>
      <c r="AG7" s="24">
        <v>107.19</v>
      </c>
      <c r="AH7" s="24">
        <v>107.04</v>
      </c>
      <c r="AI7" s="24">
        <v>105.91</v>
      </c>
      <c r="AJ7" s="24">
        <v>0</v>
      </c>
      <c r="AK7" s="24">
        <v>0</v>
      </c>
      <c r="AL7" s="24">
        <v>0</v>
      </c>
      <c r="AM7" s="24">
        <v>0</v>
      </c>
      <c r="AN7" s="24">
        <v>0</v>
      </c>
      <c r="AO7" s="24">
        <v>15.73</v>
      </c>
      <c r="AP7" s="24">
        <v>18.2</v>
      </c>
      <c r="AQ7" s="24">
        <v>19.059999999999999</v>
      </c>
      <c r="AR7" s="24">
        <v>31.07</v>
      </c>
      <c r="AS7" s="24">
        <v>37.43</v>
      </c>
      <c r="AT7" s="24">
        <v>3.03</v>
      </c>
      <c r="AU7" s="24">
        <v>12.66</v>
      </c>
      <c r="AV7" s="24">
        <v>13.83</v>
      </c>
      <c r="AW7" s="24">
        <v>12.05</v>
      </c>
      <c r="AX7" s="24">
        <v>10.83</v>
      </c>
      <c r="AY7" s="24">
        <v>20.36</v>
      </c>
      <c r="AZ7" s="24">
        <v>57.26</v>
      </c>
      <c r="BA7" s="24">
        <v>48.56</v>
      </c>
      <c r="BB7" s="24">
        <v>47.58</v>
      </c>
      <c r="BC7" s="24">
        <v>51.09</v>
      </c>
      <c r="BD7" s="24">
        <v>57.42</v>
      </c>
      <c r="BE7" s="24">
        <v>78.430000000000007</v>
      </c>
      <c r="BF7" s="24">
        <v>1484.31</v>
      </c>
      <c r="BG7" s="24">
        <v>1115.79</v>
      </c>
      <c r="BH7" s="24">
        <v>631.12</v>
      </c>
      <c r="BI7" s="24">
        <v>886.8</v>
      </c>
      <c r="BJ7" s="24">
        <v>585</v>
      </c>
      <c r="BK7" s="24">
        <v>1130.42</v>
      </c>
      <c r="BL7" s="24">
        <v>1245.0999999999999</v>
      </c>
      <c r="BM7" s="24">
        <v>1108.8</v>
      </c>
      <c r="BN7" s="24">
        <v>1194.56</v>
      </c>
      <c r="BO7" s="24">
        <v>1174.6099999999999</v>
      </c>
      <c r="BP7" s="24">
        <v>630.82000000000005</v>
      </c>
      <c r="BQ7" s="24">
        <v>98.04</v>
      </c>
      <c r="BR7" s="24">
        <v>87.98</v>
      </c>
      <c r="BS7" s="24">
        <v>96.73</v>
      </c>
      <c r="BT7" s="24">
        <v>98.29</v>
      </c>
      <c r="BU7" s="24">
        <v>98.26</v>
      </c>
      <c r="BV7" s="24">
        <v>74.17</v>
      </c>
      <c r="BW7" s="24">
        <v>79.77</v>
      </c>
      <c r="BX7" s="24">
        <v>79.63</v>
      </c>
      <c r="BY7" s="24">
        <v>76.78</v>
      </c>
      <c r="BZ7" s="24">
        <v>75.41</v>
      </c>
      <c r="CA7" s="24">
        <v>97.81</v>
      </c>
      <c r="CB7" s="24">
        <v>150.35</v>
      </c>
      <c r="CC7" s="24">
        <v>166.51</v>
      </c>
      <c r="CD7" s="24">
        <v>152.43</v>
      </c>
      <c r="CE7" s="24">
        <v>156.15</v>
      </c>
      <c r="CF7" s="24">
        <v>158.66</v>
      </c>
      <c r="CG7" s="24">
        <v>230.95</v>
      </c>
      <c r="CH7" s="24">
        <v>214.56</v>
      </c>
      <c r="CI7" s="24">
        <v>213.66</v>
      </c>
      <c r="CJ7" s="24">
        <v>224.31</v>
      </c>
      <c r="CK7" s="24">
        <v>223.48</v>
      </c>
      <c r="CL7" s="24">
        <v>138.75</v>
      </c>
      <c r="CM7" s="24" t="s">
        <v>102</v>
      </c>
      <c r="CN7" s="24" t="s">
        <v>102</v>
      </c>
      <c r="CO7" s="24" t="s">
        <v>102</v>
      </c>
      <c r="CP7" s="24" t="s">
        <v>102</v>
      </c>
      <c r="CQ7" s="24" t="s">
        <v>102</v>
      </c>
      <c r="CR7" s="24">
        <v>49.27</v>
      </c>
      <c r="CS7" s="24">
        <v>49.47</v>
      </c>
      <c r="CT7" s="24">
        <v>48.19</v>
      </c>
      <c r="CU7" s="24">
        <v>47.32</v>
      </c>
      <c r="CV7" s="24">
        <v>48.03</v>
      </c>
      <c r="CW7" s="24">
        <v>58.94</v>
      </c>
      <c r="CX7" s="24">
        <v>93.93</v>
      </c>
      <c r="CY7" s="24">
        <v>94.67</v>
      </c>
      <c r="CZ7" s="24">
        <v>94.48</v>
      </c>
      <c r="DA7" s="24">
        <v>95.06</v>
      </c>
      <c r="DB7" s="24">
        <v>95.28</v>
      </c>
      <c r="DC7" s="24">
        <v>83.16</v>
      </c>
      <c r="DD7" s="24">
        <v>82.06</v>
      </c>
      <c r="DE7" s="24">
        <v>82.26</v>
      </c>
      <c r="DF7" s="24">
        <v>81.33</v>
      </c>
      <c r="DG7" s="24">
        <v>80.95</v>
      </c>
      <c r="DH7" s="24">
        <v>95.91</v>
      </c>
      <c r="DI7" s="24">
        <v>5.47</v>
      </c>
      <c r="DJ7" s="24">
        <v>8.3800000000000008</v>
      </c>
      <c r="DK7" s="24">
        <v>11.09</v>
      </c>
      <c r="DL7" s="24">
        <v>13.8</v>
      </c>
      <c r="DM7" s="24">
        <v>16.440000000000001</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v>
      </c>
      <c r="EF7" s="24">
        <v>0</v>
      </c>
      <c r="EG7" s="24">
        <v>0</v>
      </c>
      <c r="EH7" s="24">
        <v>0</v>
      </c>
      <c r="EI7" s="24">
        <v>0</v>
      </c>
      <c r="EJ7" s="24">
        <v>0.1</v>
      </c>
      <c r="EK7" s="24">
        <v>0.32</v>
      </c>
      <c r="EL7" s="24">
        <v>0.1</v>
      </c>
      <c r="EM7" s="24">
        <v>0.09</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2025-02-20T09:10:23Z</cp:lastPrinted>
  <dcterms:created xsi:type="dcterms:W3CDTF">2025-01-24T07:03:43Z</dcterms:created>
  <dcterms:modified xsi:type="dcterms:W3CDTF">2025-03-03T06:46:48Z</dcterms:modified>
  <cp:category/>
</cp:coreProperties>
</file>