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12 公営企業・第三セクター\公営企業\R5\03 調査・照会\20240118【27〆】公営企業に係る経営比較分析表（令和４年度決算）の分析等について\04 取りまとめ\"/>
    </mc:Choice>
  </mc:AlternateContent>
  <workbookProtection workbookAlgorithmName="SHA-512" workbookHashValue="ZxfC6lzI3RA5siZBsHtyB3K4ofGi46IfCgPX+XiMH3eFMMc1Ijo3kJ4AQ9SQHVtp5HqMXfNJ60HOwQwktg4JbQ==" workbookSaltValue="+RsNHPoX0meTXcK4wMvAZA==" workbookSpinCount="100000" lockStructure="1"/>
  <bookViews>
    <workbookView xWindow="0" yWindow="0" windowWidth="23040" windowHeight="837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<sst xmlns="http://schemas.openxmlformats.org/spreadsheetml/2006/main" count="231" uniqueCount="117">
  <si>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</si>
  <si>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</si>
  <si>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</si>
  <si>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</si>
  <si>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</si>
  <si>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</si>
  <si>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</si>
  <si>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</si>
  <si>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</si>
  <si>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</si>
  <si>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</si>
  <si>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</si>
  <si>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</si>
  <si>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</si>
  <si>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</si>
  <si>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</si>
  <si>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</si>
  <si>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</si>
  <si>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</si>
  <si>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</si>
  <si>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</si>
  <si>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</si>
  <si>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</si>
  <si>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</si>
  <si>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</si>
  <si>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</si>
  <si>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</si>
  <si>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</si>
  <si>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</si>
  <si>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</si>
  <si>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</si>
  <si>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</si>
  <si>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</si>
  <si>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</si>
  <si>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</si>
  <si>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</si>
  <si>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</si>
  <si>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</si>
  <si>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</si>
  <si>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</si>
  <si>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</si>
  <si>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</si>
  <si>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</si>
  <si>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</si>
  <si>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</si>
  <si>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</si>
  <si>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</si>
  <si>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</si>
  <si>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</si>
  <si>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</si>
  <si>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</si>
  <si>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</si>
  <si>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</si>
  <si>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</si>
  <si>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</si>
  <si>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</si>
  <si>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</si>
  <si>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</si>
  <si>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</si>
  <si>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</si>
  <si>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</si>
  <si>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</si>
  <si>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</si>
  <si>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</si>
  <si>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</si>
  <si>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</si>
  <si>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</si>
  <si>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</si>
  <si>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</si>
  <si>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</si>
  <si>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</si>
  <si>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</si>
  <si>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</si>
  <si>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</si>
  <si>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</si>
  <si>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</si>
  <si>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</si>
  <si>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</si>
  <si>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</si>
  <si>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</si>
  <si>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</si>
  <si>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</si>
  <si>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</si>
  <si>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</si>
  <si>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</si>
  <si>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</si>
  <si>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</si>
  <si>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</si>
  <si>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</si>
  <si>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</si>
  <si>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</si>
  <si>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</si>
  <si>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</si>
  <si>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</si>
  <si>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</si>
  <si>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</si>
  <si>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</si>
  <si>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</si>
  <si>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</si>
  <si>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</si>
  <si>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</si>
  <si>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</si>
  <si>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</si>
  <si>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</si>
  <si>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</si>
  <si>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</si>
  <si>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</si>
  <si>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</si>
  <si>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</si>
  <si>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</si>
  <si>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</si>
  <si>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</si>
  <si>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</si>
  <si>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</si>
  <si>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施設整備を開始してから未だ50年を経過しておらず、管渠老朽化率および管渠改善率は0％のままとなっています。なお、有形固定資産減価償却率については、平成30年度に企業会計に移行した際の開始貸借において、移行前の償却済額を計上していないため、平成30年度から次第に増加しています。</t>
    <phoneticPr fontId="4"/>
  </si>
  <si>
    <t>　今後の有収水量の大幅な増加が見込めない中で、経営の安定化を図っていくためには、経営計画に基づき、計画的に料金体系を見直していく必要があります。しかし、人口減少の中、経営に必要な財源の全てを使用料収入に求めていくことも困難であることから、農業集落排水処理区域の公共下水道接続（広域化）等のコスト削減策も並行して進めていく必要があります。</t>
    <phoneticPr fontId="4"/>
  </si>
  <si>
    <t>　令和４年４月使用分から下水道使用料を改定しましたが、公共下水道に切替した農業集落排水処理施設を最終清掃したことによる経常費用や汚水処理費の増加の影響が大きく、経常収支比率や経費回収率の低下、汚水処理原価の上昇に至りました。なお、最終清掃費用は、農業集落排水から公共下水道に切替した翌年度に一時的に生じる経費であるため、次年度においては、改善される見込みです。企業債残高対事業規模比率は、類似団体平均を下回っており、一定のコスト削減が図れているものと見受けられます。
　一方、水洗化率は類似団体平均を上回っているものの、近年はほぼ横ばいで推移しています。処理区域内人口は減少に転じている中で、今後、有収水量の大幅な増加が見込めない状況となっています。</t>
    <rPh sb="59" eb="63">
      <t>ケイジョウヒヨウ</t>
    </rPh>
    <rPh sb="64" eb="69">
      <t>オスイショリヒ</t>
    </rPh>
    <rPh sb="70" eb="72">
      <t>ゾウカ</t>
    </rPh>
    <rPh sb="73" eb="75">
      <t>エイキョウ</t>
    </rPh>
    <rPh sb="76" eb="77">
      <t>オオ</t>
    </rPh>
    <rPh sb="87" eb="92">
      <t>ケイヒカイシュウリツ</t>
    </rPh>
    <rPh sb="93" eb="95">
      <t>テイカ</t>
    </rPh>
    <rPh sb="96" eb="100">
      <t>オスイショリ</t>
    </rPh>
    <rPh sb="100" eb="102">
      <t>ゲンカ</t>
    </rPh>
    <rPh sb="103" eb="105">
      <t>ジョウショウ</t>
    </rPh>
    <rPh sb="106" eb="107">
      <t>イタ</t>
    </rPh>
    <rPh sb="115" eb="121">
      <t>サイシュウセイソウヒヨウ</t>
    </rPh>
    <rPh sb="131" eb="136">
      <t>コウキョウゲスイドウ</t>
    </rPh>
    <rPh sb="137" eb="139">
      <t>キリカエ</t>
    </rPh>
    <rPh sb="141" eb="144">
      <t>ヨクネンド</t>
    </rPh>
    <rPh sb="149" eb="150">
      <t>ショウ</t>
    </rPh>
    <rPh sb="152" eb="154">
      <t>ケイヒ</t>
    </rPh>
    <rPh sb="160" eb="163">
      <t>ジネンド</t>
    </rPh>
    <rPh sb="169" eb="171">
      <t>カイゼン</t>
    </rPh>
    <rPh sb="174" eb="17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</si>
</sst>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63-40B3-83AB-D72206C661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8163-40B3-83AB-D72206C661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57.08</c:v>
                </c:pt>
                <c:pt idx="1">
                  <c:v>56.53</c:v>
                </c:pt>
                <c:pt idx="2">
                  <c:v>58.51</c:v>
                </c:pt>
                <c:pt idx="3">
                  <c:v>57.41</c:v>
                </c:pt>
                <c:pt idx="4">
                  <c:v>53.11</c:v>
                </c:pt>
              </c:numCache>
            </c:numRef>
          </c:val>
          <c:extLst>
            <c:ext xmlns:c16="http://schemas.microsoft.com/office/drawing/2014/chart" uri="{C3380CC4-5D6E-409C-BE32-E72D297353CC}">
              <c16:uniqueId val="{00000000-E06E-47E1-9F5A-810F94AAB7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E06E-47E1-9F5A-810F94AAB7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95.59</c:v>
                </c:pt>
                <c:pt idx="1">
                  <c:v>95.55</c:v>
                </c:pt>
                <c:pt idx="2">
                  <c:v>95.93</c:v>
                </c:pt>
                <c:pt idx="3">
                  <c:v>95.66</c:v>
                </c:pt>
                <c:pt idx="4">
                  <c:v>96.09</c:v>
                </c:pt>
              </c:numCache>
            </c:numRef>
          </c:val>
          <c:extLst>
            <c:ext xmlns:c16="http://schemas.microsoft.com/office/drawing/2014/chart" uri="{C3380CC4-5D6E-409C-BE32-E72D297353CC}">
              <c16:uniqueId val="{00000000-0035-4474-960C-213945C1D6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0035-4474-960C-213945C1D6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122.54</c:v>
                </c:pt>
                <c:pt idx="1">
                  <c:v>119.35</c:v>
                </c:pt>
                <c:pt idx="2">
                  <c:v>118.74</c:v>
                </c:pt>
                <c:pt idx="3">
                  <c:v>125.04</c:v>
                </c:pt>
                <c:pt idx="4">
                  <c:v>116.21</c:v>
                </c:pt>
              </c:numCache>
            </c:numRef>
          </c:val>
          <c:extLst>
            <c:ext xmlns:c16="http://schemas.microsoft.com/office/drawing/2014/chart" uri="{C3380CC4-5D6E-409C-BE32-E72D297353CC}">
              <c16:uniqueId val="{00000000-125C-4970-9541-3471F430D0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101.91</c:v>
                </c:pt>
                <c:pt idx="2">
                  <c:v>103.09</c:v>
                </c:pt>
                <c:pt idx="3">
                  <c:v>102.11</c:v>
                </c:pt>
                <c:pt idx="4">
                  <c:v>101.91</c:v>
                </c:pt>
              </c:numCache>
            </c:numRef>
          </c:val>
          <c:smooth val="0"/>
          <c:extLst>
            <c:ext xmlns:c16="http://schemas.microsoft.com/office/drawing/2014/chart" uri="{C3380CC4-5D6E-409C-BE32-E72D297353CC}">
              <c16:uniqueId val="{00000001-125C-4970-9541-3471F430D0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4.88</c:v>
                </c:pt>
                <c:pt idx="1">
                  <c:v>9.75</c:v>
                </c:pt>
                <c:pt idx="2">
                  <c:v>13.16</c:v>
                </c:pt>
                <c:pt idx="3">
                  <c:v>16.190000000000001</c:v>
                </c:pt>
                <c:pt idx="4">
                  <c:v>19.079999999999998</c:v>
                </c:pt>
              </c:numCache>
            </c:numRef>
          </c:val>
          <c:extLst>
            <c:ext xmlns:c16="http://schemas.microsoft.com/office/drawing/2014/chart" uri="{C3380CC4-5D6E-409C-BE32-E72D297353CC}">
              <c16:uniqueId val="{00000000-1B29-4657-93BE-871EFCB1B0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28.19</c:v>
                </c:pt>
                <c:pt idx="2">
                  <c:v>24.8</c:v>
                </c:pt>
                <c:pt idx="3">
                  <c:v>28.12</c:v>
                </c:pt>
                <c:pt idx="4">
                  <c:v>28.79</c:v>
                </c:pt>
              </c:numCache>
            </c:numRef>
          </c:val>
          <c:smooth val="0"/>
          <c:extLst>
            <c:ext xmlns:c16="http://schemas.microsoft.com/office/drawing/2014/chart" uri="{C3380CC4-5D6E-409C-BE32-E72D297353CC}">
              <c16:uniqueId val="{00000001-1B29-4657-93BE-871EFCB1B0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47-4CF1-A2E3-77E652DB42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47-4CF1-A2E3-77E652DB42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A-409E-BE1A-B4028AB461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127.98</c:v>
                </c:pt>
                <c:pt idx="2">
                  <c:v>101.24</c:v>
                </c:pt>
                <c:pt idx="3">
                  <c:v>124.9</c:v>
                </c:pt>
                <c:pt idx="4">
                  <c:v>124.8</c:v>
                </c:pt>
              </c:numCache>
            </c:numRef>
          </c:val>
          <c:smooth val="0"/>
          <c:extLst>
            <c:ext xmlns:c16="http://schemas.microsoft.com/office/drawing/2014/chart" uri="{C3380CC4-5D6E-409C-BE32-E72D297353CC}">
              <c16:uniqueId val="{00000001-C8CA-409E-BE1A-B4028AB461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30.47</c:v>
                </c:pt>
                <c:pt idx="1">
                  <c:v>40.71</c:v>
                </c:pt>
                <c:pt idx="2">
                  <c:v>47.86</c:v>
                </c:pt>
                <c:pt idx="3">
                  <c:v>42.1</c:v>
                </c:pt>
                <c:pt idx="4">
                  <c:v>40.19</c:v>
                </c:pt>
              </c:numCache>
            </c:numRef>
          </c:val>
          <c:extLst>
            <c:ext xmlns:c16="http://schemas.microsoft.com/office/drawing/2014/chart" uri="{C3380CC4-5D6E-409C-BE32-E72D297353CC}">
              <c16:uniqueId val="{00000000-9E62-49B0-8F03-A63733BB1A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44.14</c:v>
                </c:pt>
                <c:pt idx="2">
                  <c:v>37.24</c:v>
                </c:pt>
                <c:pt idx="3">
                  <c:v>33.58</c:v>
                </c:pt>
                <c:pt idx="4">
                  <c:v>35.42</c:v>
                </c:pt>
              </c:numCache>
            </c:numRef>
          </c:val>
          <c:smooth val="0"/>
          <c:extLst>
            <c:ext xmlns:c16="http://schemas.microsoft.com/office/drawing/2014/chart" uri="{C3380CC4-5D6E-409C-BE32-E72D297353CC}">
              <c16:uniqueId val="{00000001-9E62-49B0-8F03-A63733BB1A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64.39</c:v>
                </c:pt>
                <c:pt idx="1">
                  <c:v>59.52</c:v>
                </c:pt>
                <c:pt idx="2">
                  <c:v>207.17</c:v>
                </c:pt>
                <c:pt idx="3">
                  <c:v>39.79</c:v>
                </c:pt>
                <c:pt idx="4">
                  <c:v>34.86</c:v>
                </c:pt>
              </c:numCache>
            </c:numRef>
          </c:val>
          <c:extLst>
            <c:ext xmlns:c16="http://schemas.microsoft.com/office/drawing/2014/chart" uri="{C3380CC4-5D6E-409C-BE32-E72D297353CC}">
              <c16:uniqueId val="{00000000-3C2A-43A1-A54E-6A09E28874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3C2A-43A1-A54E-6A09E28874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58.6</c:v>
                </c:pt>
                <c:pt idx="1">
                  <c:v>55.8</c:v>
                </c:pt>
                <c:pt idx="2">
                  <c:v>45.85</c:v>
                </c:pt>
                <c:pt idx="3">
                  <c:v>69.02</c:v>
                </c:pt>
                <c:pt idx="4">
                  <c:v>55.56</c:v>
                </c:pt>
              </c:numCache>
            </c:numRef>
          </c:val>
          <c:extLst>
            <c:ext xmlns:c16="http://schemas.microsoft.com/office/drawing/2014/chart" uri="{C3380CC4-5D6E-409C-BE32-E72D297353CC}">
              <c16:uniqueId val="{00000000-10C4-4904-B3F8-67F6B5E689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10C4-4904-B3F8-67F6B5E689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241.01</c:v>
                </c:pt>
                <c:pt idx="1">
                  <c:v>253.82</c:v>
                </c:pt>
                <c:pt idx="2">
                  <c:v>309.49</c:v>
                </c:pt>
                <c:pt idx="3">
                  <c:v>206.04</c:v>
                </c:pt>
                <c:pt idx="4">
                  <c:v>267.51</c:v>
                </c:pt>
              </c:numCache>
            </c:numRef>
          </c:val>
          <c:extLst>
            <c:ext xmlns:c16="http://schemas.microsoft.com/office/drawing/2014/chart" uri="{C3380CC4-5D6E-409C-BE32-E72D297353CC}">
              <c16:uniqueId val="{00000000-0B99-4B42-8386-F515A97DF2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0B99-4B42-8386-F515A97DF2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米原市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37761</v>
      </c>
      <c r="AM8" s="37"/>
      <c r="AN8" s="37"/>
      <c r="AO8" s="37"/>
      <c r="AP8" s="37"/>
      <c r="AQ8" s="37"/>
      <c r="AR8" s="37"/>
      <c r="AS8" s="37"/>
      <c r="AT8" s="38">
        <f>データ!T6</f>
        <v>250.39</v>
      </c>
      <c r="AU8" s="38"/>
      <c r="AV8" s="38"/>
      <c r="AW8" s="38"/>
      <c r="AX8" s="38"/>
      <c r="AY8" s="38"/>
      <c r="AZ8" s="38"/>
      <c r="BA8" s="38"/>
      <c r="BB8" s="38">
        <f>データ!U6</f>
        <v>150.81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72.56</v>
      </c>
      <c r="J10" s="38"/>
      <c r="K10" s="38"/>
      <c r="L10" s="38"/>
      <c r="M10" s="38"/>
      <c r="N10" s="38"/>
      <c r="O10" s="38"/>
      <c r="P10" s="38">
        <f>データ!P6</f>
        <v>8.16</v>
      </c>
      <c r="Q10" s="38"/>
      <c r="R10" s="38"/>
      <c r="S10" s="38"/>
      <c r="T10" s="38"/>
      <c r="U10" s="38"/>
      <c r="V10" s="38"/>
      <c r="W10" s="38">
        <f>データ!Q6</f>
        <v>85.59</v>
      </c>
      <c r="X10" s="38"/>
      <c r="Y10" s="38"/>
      <c r="Z10" s="38"/>
      <c r="AA10" s="38"/>
      <c r="AB10" s="38"/>
      <c r="AC10" s="38"/>
      <c r="AD10" s="37">
        <f>データ!R6</f>
        <v>2827</v>
      </c>
      <c r="AE10" s="37"/>
      <c r="AF10" s="37"/>
      <c r="AG10" s="37"/>
      <c r="AH10" s="37"/>
      <c r="AI10" s="37"/>
      <c r="AJ10" s="37"/>
      <c r="AK10" s="2"/>
      <c r="AL10" s="37">
        <f>データ!V6</f>
        <v>3069</v>
      </c>
      <c r="AM10" s="37"/>
      <c r="AN10" s="37"/>
      <c r="AO10" s="37"/>
      <c r="AP10" s="37"/>
      <c r="AQ10" s="37"/>
      <c r="AR10" s="37"/>
      <c r="AS10" s="37"/>
      <c r="AT10" s="38">
        <f>データ!W6</f>
        <v>1.55</v>
      </c>
      <c r="AU10" s="38"/>
      <c r="AV10" s="38"/>
      <c r="AW10" s="38"/>
      <c r="AX10" s="38"/>
      <c r="AY10" s="38"/>
      <c r="AZ10" s="38"/>
      <c r="BA10" s="38"/>
      <c r="BB10" s="38">
        <f>データ!X6</f>
        <v>1980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EYR45mQ3KQ+7BetR1vZ6XfXWuZrAf3PIN077umXxF5I+BfFZnzV9hUi4FAfHaumnBT2yhSUURmQ2vjB4nMemXA==" saltValue="xpSu12NI1sfilxI/aJH+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252140</v>
      </c>
      <c r="D6" s="19">
        <f t="shared" si="3"/>
        <v>46</v>
      </c>
      <c r="E6" s="19">
        <f t="shared" si="3"/>
        <v>17</v>
      </c>
      <c r="F6" s="19">
        <f t="shared" si="3"/>
        <v>5</v>
      </c>
      <c r="G6" s="19">
        <f t="shared" si="3"/>
        <v>0</v>
      </c>
      <c r="H6" s="19" t="str">
        <f t="shared" si="3"/>
        <v>滋賀県　米原市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72.56</v>
      </c>
      <c r="P6" s="20">
        <f t="shared" si="3"/>
        <v>8.16</v>
      </c>
      <c r="Q6" s="20">
        <f t="shared" si="3"/>
        <v>85.59</v>
      </c>
      <c r="R6" s="20">
        <f t="shared" si="3"/>
        <v>2827</v>
      </c>
      <c r="S6" s="20">
        <f t="shared" si="3"/>
        <v>37761</v>
      </c>
      <c r="T6" s="20">
        <f t="shared" si="3"/>
        <v>250.39</v>
      </c>
      <c r="U6" s="20">
        <f t="shared" si="3"/>
        <v>150.81</v>
      </c>
      <c r="V6" s="20">
        <f t="shared" si="3"/>
        <v>3069</v>
      </c>
      <c r="W6" s="20">
        <f t="shared" si="3"/>
        <v>1.55</v>
      </c>
      <c r="X6" s="20">
        <f t="shared" si="3"/>
        <v>1980</v>
      </c>
      <c r="Y6" s="21">
        <f>IF(Y7="",NA(),Y7)</f>
        <v>122.54</v>
      </c>
      <c r="Z6" s="21">
        <f t="shared" ref="Z6:AH6" si="4">IF(Z7="",NA(),Z7)</f>
        <v>119.35</v>
      </c>
      <c r="AA6" s="21">
        <f t="shared" si="4"/>
        <v>118.74</v>
      </c>
      <c r="AB6" s="21">
        <f t="shared" si="4"/>
        <v>125.04</v>
      </c>
      <c r="AC6" s="21">
        <f t="shared" si="4"/>
        <v>116.21</v>
      </c>
      <c r="AD6" s="21">
        <f t="shared" si="4"/>
        <v>101.77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127.98</v>
      </c>
      <c r="AQ6" s="21">
        <f t="shared" si="5"/>
        <v>101.24</v>
      </c>
      <c r="AR6" s="21">
        <f t="shared" si="5"/>
        <v>124.9</v>
      </c>
      <c r="AS6" s="21">
        <f t="shared" si="5"/>
        <v>124.8</v>
      </c>
      <c r="AT6" s="20" t="str">
        <f>IF(AT7="","",IF(AT7="-","【-】","【"&amp;SUBSTITUTE(TEXT(AT7,"#,##0.00"),"-","△")&amp;"】"))</f>
        <v>【133.62】</v>
      </c>
      <c r="AU6" s="21">
        <f>IF(AU7="",NA(),AU7)</f>
        <v>30.47</v>
      </c>
      <c r="AV6" s="21">
        <f t="shared" ref="AV6:BD6" si="6">IF(AV7="",NA(),AV7)</f>
        <v>40.71</v>
      </c>
      <c r="AW6" s="21">
        <f t="shared" si="6"/>
        <v>47.86</v>
      </c>
      <c r="AX6" s="21">
        <f t="shared" si="6"/>
        <v>42.1</v>
      </c>
      <c r="AY6" s="21">
        <f t="shared" si="6"/>
        <v>40.19</v>
      </c>
      <c r="AZ6" s="21">
        <f t="shared" si="6"/>
        <v>29.54</v>
      </c>
      <c r="BA6" s="21">
        <f t="shared" si="6"/>
        <v>44.14</v>
      </c>
      <c r="BB6" s="21">
        <f t="shared" si="6"/>
        <v>37.24</v>
      </c>
      <c r="BC6" s="21">
        <f t="shared" si="6"/>
        <v>33.58</v>
      </c>
      <c r="BD6" s="21">
        <f t="shared" si="6"/>
        <v>35.42</v>
      </c>
      <c r="BE6" s="20" t="str">
        <f>IF(BE7="","",IF(BE7="-","【-】","【"&amp;SUBSTITUTE(TEXT(BE7,"#,##0.00"),"-","△")&amp;"】"))</f>
        <v>【36.94】</v>
      </c>
      <c r="BF6" s="21">
        <f>IF(BF7="",NA(),BF7)</f>
        <v>64.39</v>
      </c>
      <c r="BG6" s="21">
        <f t="shared" ref="BG6:BO6" si="7">IF(BG7="",NA(),BG7)</f>
        <v>59.52</v>
      </c>
      <c r="BH6" s="21">
        <f t="shared" si="7"/>
        <v>207.17</v>
      </c>
      <c r="BI6" s="21">
        <f t="shared" si="7"/>
        <v>39.79</v>
      </c>
      <c r="BJ6" s="21">
        <f t="shared" si="7"/>
        <v>34.86</v>
      </c>
      <c r="BK6" s="21">
        <f t="shared" si="7"/>
        <v>789.46</v>
      </c>
      <c r="BL6" s="21">
        <f t="shared" si="7"/>
        <v>654.71</v>
      </c>
      <c r="BM6" s="21">
        <f t="shared" si="7"/>
        <v>783.8</v>
      </c>
      <c r="BN6" s="21">
        <f t="shared" si="7"/>
        <v>778.81</v>
      </c>
      <c r="BO6" s="21">
        <f t="shared" si="7"/>
        <v>718.49</v>
      </c>
      <c r="BP6" s="20" t="str">
        <f>IF(BP7="","",IF(BP7="-","【-】","【"&amp;SUBSTITUTE(TEXT(BP7,"#,##0.00"),"-","△")&amp;"】"))</f>
        <v>【809.19】</v>
      </c>
      <c r="BQ6" s="21">
        <f>IF(BQ7="",NA(),BQ7)</f>
        <v>58.6</v>
      </c>
      <c r="BR6" s="21">
        <f t="shared" ref="BR6:BZ6" si="8">IF(BR7="",NA(),BR7)</f>
        <v>55.8</v>
      </c>
      <c r="BS6" s="21">
        <f t="shared" si="8"/>
        <v>45.85</v>
      </c>
      <c r="BT6" s="21">
        <f t="shared" si="8"/>
        <v>69.02</v>
      </c>
      <c r="BU6" s="21">
        <f t="shared" si="8"/>
        <v>55.56</v>
      </c>
      <c r="BV6" s="21">
        <f t="shared" si="8"/>
        <v>57.77</v>
      </c>
      <c r="BW6" s="21">
        <f t="shared" si="8"/>
        <v>65.37</v>
      </c>
      <c r="BX6" s="21">
        <f t="shared" si="8"/>
        <v>68.11</v>
      </c>
      <c r="BY6" s="21">
        <f t="shared" si="8"/>
        <v>67.23</v>
      </c>
      <c r="BZ6" s="21">
        <f t="shared" si="8"/>
        <v>61.82</v>
      </c>
      <c r="CA6" s="20" t="str">
        <f>IF(CA7="","",IF(CA7="-","【-】","【"&amp;SUBSTITUTE(TEXT(CA7,"#,##0.00"),"-","△")&amp;"】"))</f>
        <v>【57.02】</v>
      </c>
      <c r="CB6" s="21">
        <f>IF(CB7="",NA(),CB7)</f>
        <v>241.01</v>
      </c>
      <c r="CC6" s="21">
        <f t="shared" ref="CC6:CK6" si="9">IF(CC7="",NA(),CC7)</f>
        <v>253.82</v>
      </c>
      <c r="CD6" s="21">
        <f t="shared" si="9"/>
        <v>309.49</v>
      </c>
      <c r="CE6" s="21">
        <f t="shared" si="9"/>
        <v>206.04</v>
      </c>
      <c r="CF6" s="21">
        <f t="shared" si="9"/>
        <v>267.51</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57.08</v>
      </c>
      <c r="CN6" s="21">
        <f t="shared" ref="CN6:CV6" si="10">IF(CN7="",NA(),CN7)</f>
        <v>56.53</v>
      </c>
      <c r="CO6" s="21">
        <f t="shared" si="10"/>
        <v>58.51</v>
      </c>
      <c r="CP6" s="21">
        <f t="shared" si="10"/>
        <v>57.41</v>
      </c>
      <c r="CQ6" s="21">
        <f t="shared" si="10"/>
        <v>53.11</v>
      </c>
      <c r="CR6" s="21">
        <f t="shared" si="10"/>
        <v>50.68</v>
      </c>
      <c r="CS6" s="21">
        <f t="shared" si="10"/>
        <v>54.06</v>
      </c>
      <c r="CT6" s="21">
        <f t="shared" si="10"/>
        <v>55.26</v>
      </c>
      <c r="CU6" s="21">
        <f t="shared" si="10"/>
        <v>54.54</v>
      </c>
      <c r="CV6" s="21">
        <f t="shared" si="10"/>
        <v>52.9</v>
      </c>
      <c r="CW6" s="20" t="str">
        <f>IF(CW7="","",IF(CW7="-","【-】","【"&amp;SUBSTITUTE(TEXT(CW7,"#,##0.00"),"-","△")&amp;"】"))</f>
        <v>【52.55】</v>
      </c>
      <c r="CX6" s="21">
        <f>IF(CX7="",NA(),CX7)</f>
        <v>95.59</v>
      </c>
      <c r="CY6" s="21">
        <f t="shared" ref="CY6:DG6" si="11">IF(CY7="",NA(),CY7)</f>
        <v>95.55</v>
      </c>
      <c r="CZ6" s="21">
        <f t="shared" si="11"/>
        <v>95.93</v>
      </c>
      <c r="DA6" s="21">
        <f t="shared" si="11"/>
        <v>95.66</v>
      </c>
      <c r="DB6" s="21">
        <f t="shared" si="11"/>
        <v>96.09</v>
      </c>
      <c r="DC6" s="21">
        <f t="shared" si="11"/>
        <v>84.86</v>
      </c>
      <c r="DD6" s="21">
        <f t="shared" si="11"/>
        <v>90.11</v>
      </c>
      <c r="DE6" s="21">
        <f t="shared" si="11"/>
        <v>90.52</v>
      </c>
      <c r="DF6" s="21">
        <f t="shared" si="11"/>
        <v>90.3</v>
      </c>
      <c r="DG6" s="21">
        <f t="shared" si="11"/>
        <v>90.3</v>
      </c>
      <c r="DH6" s="20" t="str">
        <f>IF(DH7="","",IF(DH7="-","【-】","【"&amp;SUBSTITUTE(TEXT(DH7,"#,##0.00"),"-","△")&amp;"】"))</f>
        <v>【87.30】</v>
      </c>
      <c r="DI6" s="21">
        <f>IF(DI7="",NA(),DI7)</f>
        <v>4.88</v>
      </c>
      <c r="DJ6" s="21">
        <f t="shared" ref="DJ6:DR6" si="12">IF(DJ7="",NA(),DJ7)</f>
        <v>9.75</v>
      </c>
      <c r="DK6" s="21">
        <f t="shared" si="12"/>
        <v>13.16</v>
      </c>
      <c r="DL6" s="21">
        <f t="shared" si="12"/>
        <v>16.190000000000001</v>
      </c>
      <c r="DM6" s="21">
        <f t="shared" si="12"/>
        <v>19.079999999999998</v>
      </c>
      <c r="DN6" s="21">
        <f t="shared" si="12"/>
        <v>24.13</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2">
      <c r="A7" s="14"/>
      <c r="B7" s="23">
        <v>2022</v>
      </c>
      <c r="C7" s="23">
        <v>252140</v>
      </c>
      <c r="D7" s="23">
        <v>46</v>
      </c>
      <c r="E7" s="23">
        <v>17</v>
      </c>
      <c r="F7" s="23">
        <v>5</v>
      </c>
      <c r="G7" s="23">
        <v>0</v>
      </c>
      <c r="H7" s="23" t="s">
        <v>96</v>
      </c>
      <c r="I7" s="23" t="s">
        <v>97</v>
      </c>
      <c r="J7" s="23" t="s">
        <v>98</v>
      </c>
      <c r="K7" s="23" t="s">
        <v>99</v>
      </c>
      <c r="L7" s="23" t="s">
        <v>100</v>
      </c>
      <c r="M7" s="23" t="s">
        <v>101</v>
      </c>
      <c r="N7" s="24" t="s">
        <v>102</v>
      </c>
      <c r="O7" s="24">
        <v>72.56</v>
      </c>
      <c r="P7" s="24">
        <v>8.16</v>
      </c>
      <c r="Q7" s="24">
        <v>85.59</v>
      </c>
      <c r="R7" s="24">
        <v>2827</v>
      </c>
      <c r="S7" s="24">
        <v>37761</v>
      </c>
      <c r="T7" s="24">
        <v>250.39</v>
      </c>
      <c r="U7" s="24">
        <v>150.81</v>
      </c>
      <c r="V7" s="24">
        <v>3069</v>
      </c>
      <c r="W7" s="24">
        <v>1.55</v>
      </c>
      <c r="X7" s="24">
        <v>1980</v>
      </c>
      <c r="Y7" s="24">
        <v>122.54</v>
      </c>
      <c r="Z7" s="24">
        <v>119.35</v>
      </c>
      <c r="AA7" s="24">
        <v>118.74</v>
      </c>
      <c r="AB7" s="24">
        <v>125.04</v>
      </c>
      <c r="AC7" s="24">
        <v>116.21</v>
      </c>
      <c r="AD7" s="24">
        <v>101.77</v>
      </c>
      <c r="AE7" s="24">
        <v>101.91</v>
      </c>
      <c r="AF7" s="24">
        <v>103.09</v>
      </c>
      <c r="AG7" s="24">
        <v>102.11</v>
      </c>
      <c r="AH7" s="24">
        <v>101.91</v>
      </c>
      <c r="AI7" s="24">
        <v>103.61</v>
      </c>
      <c r="AJ7" s="24">
        <v>0</v>
      </c>
      <c r="AK7" s="24">
        <v>0</v>
      </c>
      <c r="AL7" s="24">
        <v>0</v>
      </c>
      <c r="AM7" s="24">
        <v>0</v>
      </c>
      <c r="AN7" s="24">
        <v>0</v>
      </c>
      <c r="AO7" s="24">
        <v>227.4</v>
      </c>
      <c r="AP7" s="24">
        <v>127.98</v>
      </c>
      <c r="AQ7" s="24">
        <v>101.24</v>
      </c>
      <c r="AR7" s="24">
        <v>124.9</v>
      </c>
      <c r="AS7" s="24">
        <v>124.8</v>
      </c>
      <c r="AT7" s="24">
        <v>133.62</v>
      </c>
      <c r="AU7" s="24">
        <v>30.47</v>
      </c>
      <c r="AV7" s="24">
        <v>40.71</v>
      </c>
      <c r="AW7" s="24">
        <v>47.86</v>
      </c>
      <c r="AX7" s="24">
        <v>42.1</v>
      </c>
      <c r="AY7" s="24">
        <v>40.19</v>
      </c>
      <c r="AZ7" s="24">
        <v>29.54</v>
      </c>
      <c r="BA7" s="24">
        <v>44.14</v>
      </c>
      <c r="BB7" s="24">
        <v>37.24</v>
      </c>
      <c r="BC7" s="24">
        <v>33.58</v>
      </c>
      <c r="BD7" s="24">
        <v>35.42</v>
      </c>
      <c r="BE7" s="24">
        <v>36.94</v>
      </c>
      <c r="BF7" s="24">
        <v>64.39</v>
      </c>
      <c r="BG7" s="24">
        <v>59.52</v>
      </c>
      <c r="BH7" s="24">
        <v>207.17</v>
      </c>
      <c r="BI7" s="24">
        <v>39.79</v>
      </c>
      <c r="BJ7" s="24">
        <v>34.86</v>
      </c>
      <c r="BK7" s="24">
        <v>789.46</v>
      </c>
      <c r="BL7" s="24">
        <v>654.71</v>
      </c>
      <c r="BM7" s="24">
        <v>783.8</v>
      </c>
      <c r="BN7" s="24">
        <v>778.81</v>
      </c>
      <c r="BO7" s="24">
        <v>718.49</v>
      </c>
      <c r="BP7" s="24">
        <v>809.19</v>
      </c>
      <c r="BQ7" s="24">
        <v>58.6</v>
      </c>
      <c r="BR7" s="24">
        <v>55.8</v>
      </c>
      <c r="BS7" s="24">
        <v>45.85</v>
      </c>
      <c r="BT7" s="24">
        <v>69.02</v>
      </c>
      <c r="BU7" s="24">
        <v>55.56</v>
      </c>
      <c r="BV7" s="24">
        <v>57.77</v>
      </c>
      <c r="BW7" s="24">
        <v>65.37</v>
      </c>
      <c r="BX7" s="24">
        <v>68.11</v>
      </c>
      <c r="BY7" s="24">
        <v>67.23</v>
      </c>
      <c r="BZ7" s="24">
        <v>61.82</v>
      </c>
      <c r="CA7" s="24">
        <v>57.02</v>
      </c>
      <c r="CB7" s="24">
        <v>241.01</v>
      </c>
      <c r="CC7" s="24">
        <v>253.82</v>
      </c>
      <c r="CD7" s="24">
        <v>309.49</v>
      </c>
      <c r="CE7" s="24">
        <v>206.04</v>
      </c>
      <c r="CF7" s="24">
        <v>267.51</v>
      </c>
      <c r="CG7" s="24">
        <v>274.35000000000002</v>
      </c>
      <c r="CH7" s="24">
        <v>228.99</v>
      </c>
      <c r="CI7" s="24">
        <v>222.41</v>
      </c>
      <c r="CJ7" s="24">
        <v>228.21</v>
      </c>
      <c r="CK7" s="24">
        <v>246.9</v>
      </c>
      <c r="CL7" s="24">
        <v>273.68</v>
      </c>
      <c r="CM7" s="24">
        <v>57.08</v>
      </c>
      <c r="CN7" s="24">
        <v>56.53</v>
      </c>
      <c r="CO7" s="24">
        <v>58.51</v>
      </c>
      <c r="CP7" s="24">
        <v>57.41</v>
      </c>
      <c r="CQ7" s="24">
        <v>53.11</v>
      </c>
      <c r="CR7" s="24">
        <v>50.68</v>
      </c>
      <c r="CS7" s="24">
        <v>54.06</v>
      </c>
      <c r="CT7" s="24">
        <v>55.26</v>
      </c>
      <c r="CU7" s="24">
        <v>54.54</v>
      </c>
      <c r="CV7" s="24">
        <v>52.9</v>
      </c>
      <c r="CW7" s="24">
        <v>52.55</v>
      </c>
      <c r="CX7" s="24">
        <v>95.59</v>
      </c>
      <c r="CY7" s="24">
        <v>95.55</v>
      </c>
      <c r="CZ7" s="24">
        <v>95.93</v>
      </c>
      <c r="DA7" s="24">
        <v>95.66</v>
      </c>
      <c r="DB7" s="24">
        <v>96.09</v>
      </c>
      <c r="DC7" s="24">
        <v>84.86</v>
      </c>
      <c r="DD7" s="24">
        <v>90.11</v>
      </c>
      <c r="DE7" s="24">
        <v>90.52</v>
      </c>
      <c r="DF7" s="24">
        <v>90.3</v>
      </c>
      <c r="DG7" s="24">
        <v>90.3</v>
      </c>
      <c r="DH7" s="24">
        <v>87.3</v>
      </c>
      <c r="DI7" s="24">
        <v>4.88</v>
      </c>
      <c r="DJ7" s="24">
        <v>9.75</v>
      </c>
      <c r="DK7" s="24">
        <v>13.16</v>
      </c>
      <c r="DL7" s="24">
        <v>16.190000000000001</v>
      </c>
      <c r="DM7" s="24">
        <v>19.079999999999998</v>
      </c>
      <c r="DN7" s="24">
        <v>24.13</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2024-01-22T00:53:35Z</cp:lastPrinted>
  <dcterms:created xsi:type="dcterms:W3CDTF">2023-12-12T01:03:01Z</dcterms:created>
  <dcterms:modified xsi:type="dcterms:W3CDTF">2024-02-06T12:48:31Z</dcterms:modified>
  <cp:category/>
</cp:coreProperties>
</file>