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008\01_部署専用\02_総務部\02_財政契約課\2021年度\財政担当\12 公営企業・第三セクター\公営企業\R5\03 調査・照会\20240118【27〆】公営企業に係る経営比較分析表（令和４年度決算）の分析等について\04 取りまとめ\"/>
    </mc:Choice>
  </mc:AlternateContent>
  <workbookProtection workbookAlgorithmName="SHA-512" workbookHashValue="FvrH+NtA5c57kzIr/ggcfyTcKL9s4kDTaaKx5+5IAoaHfcfnhLrPaf3MclqrbugykOCRPJ4Hjpz7Xpk6Z+ETQQ==" workbookSaltValue="qnWp4pH/q5PKFbwKbtioHw==" workbookSpinCount="100000" lockStructure="1"/>
  <bookViews>
    <workbookView xWindow="0" yWindow="0" windowWidth="23040" windowHeight="837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<sst xmlns="http://schemas.openxmlformats.org/spreadsheetml/2006/main" count="236" uniqueCount="116">
  <si>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</si>
  <si>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</si>
  <si>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</si>
  <si>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</si>
  <si>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</si>
  <si>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</si>
  <si>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</si>
  <si>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</si>
  <si>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</si>
  <si>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</si>
  <si>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</si>
  <si>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</si>
  <si>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</si>
  <si>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</si>
  <si>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</si>
  <si>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</si>
  <si>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</si>
  <si>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</si>
  <si>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</si>
  <si>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</si>
  <si>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</si>
  <si>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</si>
  <si>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</si>
  <si>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</si>
  <si>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</si>
  <si>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</si>
  <si>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</si>
  <si>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</si>
  <si>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</si>
  <si>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</si>
  <si>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</si>
  <si>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</si>
  <si>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</si>
  <si>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</si>
  <si>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</si>
  <si>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</si>
  <si>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</si>
  <si>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</si>
  <si>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</si>
  <si>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</si>
  <si>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</si>
  <si>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</si>
  <si>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</si>
  <si>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</si>
  <si>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</si>
  <si>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</si>
  <si>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</si>
  <si>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</si>
  <si>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</si>
  <si>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</si>
  <si>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</si>
  <si>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</si>
  <si>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</si>
  <si>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</si>
  <si>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</si>
  <si>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</si>
  <si>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</si>
  <si>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</si>
  <si>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</si>
  <si>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</si>
  <si>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</si>
  <si>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</si>
  <si>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</si>
  <si>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</si>
  <si>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</si>
  <si>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</si>
  <si>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</si>
  <si>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</si>
  <si>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</si>
  <si>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</si>
  <si>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</si>
  <si>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</si>
  <si>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</si>
  <si>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</si>
  <si>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</si>
  <si>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</si>
  <si>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</si>
  <si>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</si>
  <si>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</si>
  <si>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</si>
  <si>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</si>
  <si>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</si>
  <si>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</si>
  <si>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</si>
  <si>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</si>
  <si>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</si>
  <si>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</si>
  <si>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</si>
  <si>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</si>
  <si>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</si>
  <si>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</si>
  <si>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</si>
  <si>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</si>
  <si>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</si>
  <si>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</si>
  <si>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</si>
  <si>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</si>
  <si>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</si>
  <si>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</si>
  <si>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</si>
  <si>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</si>
  <si>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</si>
  <si>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</si>
  <si>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</si>
  <si>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</si>
  <si>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</si>
  <si>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</si>
  <si>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</si>
  <si>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</si>
  <si>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</si>
  <si>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</si>
  <si>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</si>
  <si>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</si>
  <si>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施設整備を開始してから未だ50年を経過しておらず、管渠老朽化率および管渠改善率は0％のままとなっています。なお、有形固定資産減価償却率については、平成30年度に企業会計に移行した際の開始貸借において、移行前の償却済額を計上していないため、平成30年度から次第に増加しています。</t>
    <phoneticPr fontId="4"/>
  </si>
  <si>
    <t>　今後の有収水量の大幅な増加が見込めない中で、経営の安定化を図っていくためには、経営計画に基づき、計画的に料金体系を見直していく必要があります。しかし、人口減少の中、経営に必要な財源の全てを使用料収入に求めていくことも困難であることから、農業集落排水処理区域の公共下水道接続（広域化）やストックマネジメント計画に基づく予防保全的な維持管理等のコスト削減策も並行して進めていく必要があります。</t>
    <phoneticPr fontId="4"/>
  </si>
  <si>
    <t>　令和４年４月使用分から下水道使用料を改定したことにより、経常収支比率は、4.82ポイント改善しました。経費回収率も微増はしたものの100％を下回っており、一般会計からの繰入金に依存した経営となっています。汚水処理原価や企業債残高対事業規模比率は、類似団体平均を下回っており、一定のコスト削減が図れているものと見受けられます。
　一方、水洗化率は類似団体平均を上回っているものの、近年はほぼ横ばいで推移しています。処理区域内人口は減少に転じている中で、今後、有収水量の大幅な増加が見込めない状況となっています。
　流動比率は、類似他団体平均を大きく下回っており、資金繰りに注意を必要としています。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</si>
</sst>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DD-4E65-92F3-211C59E8FFF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0.27</c:v>
                </c:pt>
                <c:pt idx="4">
                  <c:v>0.22</c:v>
                </c:pt>
              </c:numCache>
            </c:numRef>
          </c:val>
          <c:smooth val="0"/>
          <c:extLst>
            <c:ext xmlns:c16="http://schemas.microsoft.com/office/drawing/2014/chart" uri="{C3380CC4-5D6E-409C-BE32-E72D297353CC}">
              <c16:uniqueId val="{00000001-40DD-4E65-92F3-211C59E8FFF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C9-4FC1-8B1F-EA2AA16EDD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44.24</c:v>
                </c:pt>
                <c:pt idx="4">
                  <c:v>45.3</c:v>
                </c:pt>
              </c:numCache>
            </c:numRef>
          </c:val>
          <c:smooth val="0"/>
          <c:extLst>
            <c:ext xmlns:c16="http://schemas.microsoft.com/office/drawing/2014/chart" uri="{C3380CC4-5D6E-409C-BE32-E72D297353CC}">
              <c16:uniqueId val="{00000001-44C9-4FC1-8B1F-EA2AA16EDD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93.28</c:v>
                </c:pt>
                <c:pt idx="1">
                  <c:v>93.87</c:v>
                </c:pt>
                <c:pt idx="2">
                  <c:v>94.43</c:v>
                </c:pt>
                <c:pt idx="3">
                  <c:v>94.15</c:v>
                </c:pt>
                <c:pt idx="4">
                  <c:v>94.9</c:v>
                </c:pt>
              </c:numCache>
            </c:numRef>
          </c:val>
          <c:extLst>
            <c:ext xmlns:c16="http://schemas.microsoft.com/office/drawing/2014/chart" uri="{C3380CC4-5D6E-409C-BE32-E72D297353CC}">
              <c16:uniqueId val="{00000000-7E1B-4FBA-9410-E5C20F2518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88.15</c:v>
                </c:pt>
                <c:pt idx="4">
                  <c:v>88.37</c:v>
                </c:pt>
              </c:numCache>
            </c:numRef>
          </c:val>
          <c:smooth val="0"/>
          <c:extLst>
            <c:ext xmlns:c16="http://schemas.microsoft.com/office/drawing/2014/chart" uri="{C3380CC4-5D6E-409C-BE32-E72D297353CC}">
              <c16:uniqueId val="{00000001-7E1B-4FBA-9410-E5C20F2518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101.64</c:v>
                </c:pt>
                <c:pt idx="1">
                  <c:v>101.16</c:v>
                </c:pt>
                <c:pt idx="2">
                  <c:v>109.02</c:v>
                </c:pt>
                <c:pt idx="3">
                  <c:v>108.37</c:v>
                </c:pt>
                <c:pt idx="4">
                  <c:v>113.19</c:v>
                </c:pt>
              </c:numCache>
            </c:numRef>
          </c:val>
          <c:extLst>
            <c:ext xmlns:c16="http://schemas.microsoft.com/office/drawing/2014/chart" uri="{C3380CC4-5D6E-409C-BE32-E72D297353CC}">
              <c16:uniqueId val="{00000000-C9B7-41F5-B470-DCAAD836F09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104.11</c:v>
                </c:pt>
                <c:pt idx="4">
                  <c:v>101.98</c:v>
                </c:pt>
              </c:numCache>
            </c:numRef>
          </c:val>
          <c:smooth val="0"/>
          <c:extLst>
            <c:ext xmlns:c16="http://schemas.microsoft.com/office/drawing/2014/chart" uri="{C3380CC4-5D6E-409C-BE32-E72D297353CC}">
              <c16:uniqueId val="{00000001-C9B7-41F5-B470-DCAAD836F09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2.96</c:v>
                </c:pt>
                <c:pt idx="1">
                  <c:v>6.31</c:v>
                </c:pt>
                <c:pt idx="2">
                  <c:v>9.24</c:v>
                </c:pt>
                <c:pt idx="3">
                  <c:v>12.26</c:v>
                </c:pt>
                <c:pt idx="4">
                  <c:v>15.23</c:v>
                </c:pt>
              </c:numCache>
            </c:numRef>
          </c:val>
          <c:extLst>
            <c:ext xmlns:c16="http://schemas.microsoft.com/office/drawing/2014/chart" uri="{C3380CC4-5D6E-409C-BE32-E72D297353CC}">
              <c16:uniqueId val="{00000000-2334-41F5-8231-AA502F689F7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31.73</c:v>
                </c:pt>
                <c:pt idx="4">
                  <c:v>32.57</c:v>
                </c:pt>
              </c:numCache>
            </c:numRef>
          </c:val>
          <c:smooth val="0"/>
          <c:extLst>
            <c:ext xmlns:c16="http://schemas.microsoft.com/office/drawing/2014/chart" uri="{C3380CC4-5D6E-409C-BE32-E72D297353CC}">
              <c16:uniqueId val="{00000001-2334-41F5-8231-AA502F689F7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37-4E45-985D-30524E3FAD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formatCode="#,##0.00;&quot;△&quot;#,##0.00">
                  <c:v>0</c:v>
                </c:pt>
                <c:pt idx="4">
                  <c:v>0.04</c:v>
                </c:pt>
              </c:numCache>
            </c:numRef>
          </c:val>
          <c:smooth val="0"/>
          <c:extLst>
            <c:ext xmlns:c16="http://schemas.microsoft.com/office/drawing/2014/chart" uri="{C3380CC4-5D6E-409C-BE32-E72D297353CC}">
              <c16:uniqueId val="{00000001-7A37-4E45-985D-30524E3FAD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EF-4A93-AB5A-08A149330EB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46.91</c:v>
                </c:pt>
                <c:pt idx="4">
                  <c:v>52.27</c:v>
                </c:pt>
              </c:numCache>
            </c:numRef>
          </c:val>
          <c:smooth val="0"/>
          <c:extLst>
            <c:ext xmlns:c16="http://schemas.microsoft.com/office/drawing/2014/chart" uri="{C3380CC4-5D6E-409C-BE32-E72D297353CC}">
              <c16:uniqueId val="{00000001-DAEF-4A93-AB5A-08A149330EB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20.71</c:v>
                </c:pt>
                <c:pt idx="1">
                  <c:v>13.22</c:v>
                </c:pt>
                <c:pt idx="2">
                  <c:v>14.22</c:v>
                </c:pt>
                <c:pt idx="3">
                  <c:v>12.62</c:v>
                </c:pt>
                <c:pt idx="4">
                  <c:v>11.81</c:v>
                </c:pt>
              </c:numCache>
            </c:numRef>
          </c:val>
          <c:extLst>
            <c:ext xmlns:c16="http://schemas.microsoft.com/office/drawing/2014/chart" uri="{C3380CC4-5D6E-409C-BE32-E72D297353CC}">
              <c16:uniqueId val="{00000000-439F-42FC-B957-D8E547C8054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44.35</c:v>
                </c:pt>
                <c:pt idx="4">
                  <c:v>41.51</c:v>
                </c:pt>
              </c:numCache>
            </c:numRef>
          </c:val>
          <c:smooth val="0"/>
          <c:extLst>
            <c:ext xmlns:c16="http://schemas.microsoft.com/office/drawing/2014/chart" uri="{C3380CC4-5D6E-409C-BE32-E72D297353CC}">
              <c16:uniqueId val="{00000001-439F-42FC-B957-D8E547C8054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942.72</c:v>
                </c:pt>
                <c:pt idx="1">
                  <c:v>750.69</c:v>
                </c:pt>
                <c:pt idx="2">
                  <c:v>992.69</c:v>
                </c:pt>
                <c:pt idx="3">
                  <c:v>50.51</c:v>
                </c:pt>
                <c:pt idx="4">
                  <c:v>367.26</c:v>
                </c:pt>
              </c:numCache>
            </c:numRef>
          </c:val>
          <c:extLst>
            <c:ext xmlns:c16="http://schemas.microsoft.com/office/drawing/2014/chart" uri="{C3380CC4-5D6E-409C-BE32-E72D297353CC}">
              <c16:uniqueId val="{00000000-D62A-4A30-A9B8-82B62248BD7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1283.69</c:v>
                </c:pt>
                <c:pt idx="4">
                  <c:v>1160.22</c:v>
                </c:pt>
              </c:numCache>
            </c:numRef>
          </c:val>
          <c:smooth val="0"/>
          <c:extLst>
            <c:ext xmlns:c16="http://schemas.microsoft.com/office/drawing/2014/chart" uri="{C3380CC4-5D6E-409C-BE32-E72D297353CC}">
              <c16:uniqueId val="{00000001-D62A-4A30-A9B8-82B62248BD7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82.26</c:v>
                </c:pt>
                <c:pt idx="1">
                  <c:v>94.51</c:v>
                </c:pt>
                <c:pt idx="2">
                  <c:v>91.88</c:v>
                </c:pt>
                <c:pt idx="3">
                  <c:v>96.89</c:v>
                </c:pt>
                <c:pt idx="4">
                  <c:v>98.29</c:v>
                </c:pt>
              </c:numCache>
            </c:numRef>
          </c:val>
          <c:extLst>
            <c:ext xmlns:c16="http://schemas.microsoft.com/office/drawing/2014/chart" uri="{C3380CC4-5D6E-409C-BE32-E72D297353CC}">
              <c16:uniqueId val="{00000000-B534-433E-9FEA-CF2D4B16C7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82.53</c:v>
                </c:pt>
                <c:pt idx="4">
                  <c:v>81.81</c:v>
                </c:pt>
              </c:numCache>
            </c:numRef>
          </c:val>
          <c:smooth val="0"/>
          <c:extLst>
            <c:ext xmlns:c16="http://schemas.microsoft.com/office/drawing/2014/chart" uri="{C3380CC4-5D6E-409C-BE32-E72D297353CC}">
              <c16:uniqueId val="{00000001-B534-433E-9FEA-CF2D4B16C7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178.21</c:v>
                </c:pt>
                <c:pt idx="1">
                  <c:v>156</c:v>
                </c:pt>
                <c:pt idx="2">
                  <c:v>159.41999999999999</c:v>
                </c:pt>
                <c:pt idx="3">
                  <c:v>152.13999999999999</c:v>
                </c:pt>
                <c:pt idx="4">
                  <c:v>156.13</c:v>
                </c:pt>
              </c:numCache>
            </c:numRef>
          </c:val>
          <c:extLst>
            <c:ext xmlns:c16="http://schemas.microsoft.com/office/drawing/2014/chart" uri="{C3380CC4-5D6E-409C-BE32-E72D297353CC}">
              <c16:uniqueId val="{00000000-90AF-4246-B41E-AD7EC8AABFB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190.48</c:v>
                </c:pt>
                <c:pt idx="4">
                  <c:v>193.59</c:v>
                </c:pt>
              </c:numCache>
            </c:numRef>
          </c:val>
          <c:smooth val="0"/>
          <c:extLst>
            <c:ext xmlns:c16="http://schemas.microsoft.com/office/drawing/2014/chart" uri="{C3380CC4-5D6E-409C-BE32-E72D297353CC}">
              <c16:uniqueId val="{00000001-90AF-4246-B41E-AD7EC8AABFB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2"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滋賀県　米原市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37761</v>
      </c>
      <c r="AM8" s="42"/>
      <c r="AN8" s="42"/>
      <c r="AO8" s="42"/>
      <c r="AP8" s="42"/>
      <c r="AQ8" s="42"/>
      <c r="AR8" s="42"/>
      <c r="AS8" s="42"/>
      <c r="AT8" s="35">
        <f>データ!T6</f>
        <v>250.39</v>
      </c>
      <c r="AU8" s="35"/>
      <c r="AV8" s="35"/>
      <c r="AW8" s="35"/>
      <c r="AX8" s="35"/>
      <c r="AY8" s="35"/>
      <c r="AZ8" s="35"/>
      <c r="BA8" s="35"/>
      <c r="BB8" s="35">
        <f>データ!U6</f>
        <v>150.81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62.68</v>
      </c>
      <c r="J10" s="35"/>
      <c r="K10" s="35"/>
      <c r="L10" s="35"/>
      <c r="M10" s="35"/>
      <c r="N10" s="35"/>
      <c r="O10" s="35"/>
      <c r="P10" s="35">
        <f>データ!P6</f>
        <v>43.3</v>
      </c>
      <c r="Q10" s="35"/>
      <c r="R10" s="35"/>
      <c r="S10" s="35"/>
      <c r="T10" s="35"/>
      <c r="U10" s="35"/>
      <c r="V10" s="35"/>
      <c r="W10" s="35">
        <f>データ!Q6</f>
        <v>85.29</v>
      </c>
      <c r="X10" s="35"/>
      <c r="Y10" s="35"/>
      <c r="Z10" s="35"/>
      <c r="AA10" s="35"/>
      <c r="AB10" s="35"/>
      <c r="AC10" s="35"/>
      <c r="AD10" s="42">
        <f>データ!R6</f>
        <v>2970</v>
      </c>
      <c r="AE10" s="42"/>
      <c r="AF10" s="42"/>
      <c r="AG10" s="42"/>
      <c r="AH10" s="42"/>
      <c r="AI10" s="42"/>
      <c r="AJ10" s="42"/>
      <c r="AK10" s="2"/>
      <c r="AL10" s="42">
        <f>データ!V6</f>
        <v>16276</v>
      </c>
      <c r="AM10" s="42"/>
      <c r="AN10" s="42"/>
      <c r="AO10" s="42"/>
      <c r="AP10" s="42"/>
      <c r="AQ10" s="42"/>
      <c r="AR10" s="42"/>
      <c r="AS10" s="42"/>
      <c r="AT10" s="35">
        <f>データ!W6</f>
        <v>7.72</v>
      </c>
      <c r="AU10" s="35"/>
      <c r="AV10" s="35"/>
      <c r="AW10" s="35"/>
      <c r="AX10" s="35"/>
      <c r="AY10" s="35"/>
      <c r="AZ10" s="35"/>
      <c r="BA10" s="35"/>
      <c r="BB10" s="35">
        <f>データ!X6</f>
        <v>2108.29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uWtbd8PvbWIi7bYCFoQYMt8wKBRhl/BJKxhpC3Bd9ebeldco3HdsVS99Mdi2cYdaE2s/zbGwKvOx/MOgXBUzgQ==" saltValue="NQ/5qrgV0c+Ob55AeH3yy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252140</v>
      </c>
      <c r="D6" s="19">
        <f t="shared" si="3"/>
        <v>46</v>
      </c>
      <c r="E6" s="19">
        <f t="shared" si="3"/>
        <v>17</v>
      </c>
      <c r="F6" s="19">
        <f t="shared" si="3"/>
        <v>4</v>
      </c>
      <c r="G6" s="19">
        <f t="shared" si="3"/>
        <v>0</v>
      </c>
      <c r="H6" s="19" t="str">
        <f t="shared" si="3"/>
        <v>滋賀県　米原市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62.68</v>
      </c>
      <c r="P6" s="20">
        <f t="shared" si="3"/>
        <v>43.3</v>
      </c>
      <c r="Q6" s="20">
        <f t="shared" si="3"/>
        <v>85.29</v>
      </c>
      <c r="R6" s="20">
        <f t="shared" si="3"/>
        <v>2970</v>
      </c>
      <c r="S6" s="20">
        <f t="shared" si="3"/>
        <v>37761</v>
      </c>
      <c r="T6" s="20">
        <f t="shared" si="3"/>
        <v>250.39</v>
      </c>
      <c r="U6" s="20">
        <f t="shared" si="3"/>
        <v>150.81</v>
      </c>
      <c r="V6" s="20">
        <f t="shared" si="3"/>
        <v>16276</v>
      </c>
      <c r="W6" s="20">
        <f t="shared" si="3"/>
        <v>7.72</v>
      </c>
      <c r="X6" s="20">
        <f t="shared" si="3"/>
        <v>2108.29</v>
      </c>
      <c r="Y6" s="21">
        <f>IF(Y7="",NA(),Y7)</f>
        <v>101.64</v>
      </c>
      <c r="Z6" s="21">
        <f t="shared" ref="Z6:AH6" si="4">IF(Z7="",NA(),Z7)</f>
        <v>101.16</v>
      </c>
      <c r="AA6" s="21">
        <f t="shared" si="4"/>
        <v>109.02</v>
      </c>
      <c r="AB6" s="21">
        <f t="shared" si="4"/>
        <v>108.37</v>
      </c>
      <c r="AC6" s="21">
        <f t="shared" si="4"/>
        <v>113.19</v>
      </c>
      <c r="AD6" s="21">
        <f t="shared" si="4"/>
        <v>101.72</v>
      </c>
      <c r="AE6" s="21">
        <f t="shared" si="4"/>
        <v>102.73</v>
      </c>
      <c r="AF6" s="21">
        <f t="shared" si="4"/>
        <v>105.78</v>
      </c>
      <c r="AG6" s="21">
        <f t="shared" si="4"/>
        <v>104.11</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46.91</v>
      </c>
      <c r="AS6" s="21">
        <f t="shared" si="5"/>
        <v>52.27</v>
      </c>
      <c r="AT6" s="20" t="str">
        <f>IF(AT7="","",IF(AT7="-","【-】","【"&amp;SUBSTITUTE(TEXT(AT7,"#,##0.00"),"-","△")&amp;"】"))</f>
        <v>【65.93】</v>
      </c>
      <c r="AU6" s="21">
        <f>IF(AU7="",NA(),AU7)</f>
        <v>20.71</v>
      </c>
      <c r="AV6" s="21">
        <f t="shared" ref="AV6:BD6" si="6">IF(AV7="",NA(),AV7)</f>
        <v>13.22</v>
      </c>
      <c r="AW6" s="21">
        <f t="shared" si="6"/>
        <v>14.22</v>
      </c>
      <c r="AX6" s="21">
        <f t="shared" si="6"/>
        <v>12.62</v>
      </c>
      <c r="AY6" s="21">
        <f t="shared" si="6"/>
        <v>11.81</v>
      </c>
      <c r="AZ6" s="21">
        <f t="shared" si="6"/>
        <v>49.18</v>
      </c>
      <c r="BA6" s="21">
        <f t="shared" si="6"/>
        <v>47.72</v>
      </c>
      <c r="BB6" s="21">
        <f t="shared" si="6"/>
        <v>44.24</v>
      </c>
      <c r="BC6" s="21">
        <f t="shared" si="6"/>
        <v>44.35</v>
      </c>
      <c r="BD6" s="21">
        <f t="shared" si="6"/>
        <v>41.51</v>
      </c>
      <c r="BE6" s="20" t="str">
        <f>IF(BE7="","",IF(BE7="-","【-】","【"&amp;SUBSTITUTE(TEXT(BE7,"#,##0.00"),"-","△")&amp;"】"))</f>
        <v>【44.25】</v>
      </c>
      <c r="BF6" s="21">
        <f>IF(BF7="",NA(),BF7)</f>
        <v>942.72</v>
      </c>
      <c r="BG6" s="21">
        <f t="shared" ref="BG6:BO6" si="7">IF(BG7="",NA(),BG7)</f>
        <v>750.69</v>
      </c>
      <c r="BH6" s="21">
        <f t="shared" si="7"/>
        <v>992.69</v>
      </c>
      <c r="BI6" s="21">
        <f t="shared" si="7"/>
        <v>50.51</v>
      </c>
      <c r="BJ6" s="21">
        <f t="shared" si="7"/>
        <v>367.26</v>
      </c>
      <c r="BK6" s="21">
        <f t="shared" si="7"/>
        <v>1194.1500000000001</v>
      </c>
      <c r="BL6" s="21">
        <f t="shared" si="7"/>
        <v>1206.79</v>
      </c>
      <c r="BM6" s="21">
        <f t="shared" si="7"/>
        <v>1258.43</v>
      </c>
      <c r="BN6" s="21">
        <f t="shared" si="7"/>
        <v>1283.69</v>
      </c>
      <c r="BO6" s="21">
        <f t="shared" si="7"/>
        <v>1160.22</v>
      </c>
      <c r="BP6" s="20" t="str">
        <f>IF(BP7="","",IF(BP7="-","【-】","【"&amp;SUBSTITUTE(TEXT(BP7,"#,##0.00"),"-","△")&amp;"】"))</f>
        <v>【1,182.11】</v>
      </c>
      <c r="BQ6" s="21">
        <f>IF(BQ7="",NA(),BQ7)</f>
        <v>82.26</v>
      </c>
      <c r="BR6" s="21">
        <f t="shared" ref="BR6:BZ6" si="8">IF(BR7="",NA(),BR7)</f>
        <v>94.51</v>
      </c>
      <c r="BS6" s="21">
        <f t="shared" si="8"/>
        <v>91.88</v>
      </c>
      <c r="BT6" s="21">
        <f t="shared" si="8"/>
        <v>96.89</v>
      </c>
      <c r="BU6" s="21">
        <f t="shared" si="8"/>
        <v>98.29</v>
      </c>
      <c r="BV6" s="21">
        <f t="shared" si="8"/>
        <v>72.260000000000005</v>
      </c>
      <c r="BW6" s="21">
        <f t="shared" si="8"/>
        <v>71.84</v>
      </c>
      <c r="BX6" s="21">
        <f t="shared" si="8"/>
        <v>73.36</v>
      </c>
      <c r="BY6" s="21">
        <f t="shared" si="8"/>
        <v>82.53</v>
      </c>
      <c r="BZ6" s="21">
        <f t="shared" si="8"/>
        <v>81.81</v>
      </c>
      <c r="CA6" s="20" t="str">
        <f>IF(CA7="","",IF(CA7="-","【-】","【"&amp;SUBSTITUTE(TEXT(CA7,"#,##0.00"),"-","△")&amp;"】"))</f>
        <v>【73.78】</v>
      </c>
      <c r="CB6" s="21">
        <f>IF(CB7="",NA(),CB7)</f>
        <v>178.21</v>
      </c>
      <c r="CC6" s="21">
        <f t="shared" ref="CC6:CK6" si="9">IF(CC7="",NA(),CC7)</f>
        <v>156</v>
      </c>
      <c r="CD6" s="21">
        <f t="shared" si="9"/>
        <v>159.41999999999999</v>
      </c>
      <c r="CE6" s="21">
        <f t="shared" si="9"/>
        <v>152.13999999999999</v>
      </c>
      <c r="CF6" s="21">
        <f t="shared" si="9"/>
        <v>156.13</v>
      </c>
      <c r="CG6" s="21">
        <f t="shared" si="9"/>
        <v>230.02</v>
      </c>
      <c r="CH6" s="21">
        <f t="shared" si="9"/>
        <v>228.47</v>
      </c>
      <c r="CI6" s="21">
        <f t="shared" si="9"/>
        <v>224.88</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44.24</v>
      </c>
      <c r="CV6" s="21">
        <f t="shared" si="10"/>
        <v>45.3</v>
      </c>
      <c r="CW6" s="20" t="str">
        <f>IF(CW7="","",IF(CW7="-","【-】","【"&amp;SUBSTITUTE(TEXT(CW7,"#,##0.00"),"-","△")&amp;"】"))</f>
        <v>【42.22】</v>
      </c>
      <c r="CX6" s="21">
        <f>IF(CX7="",NA(),CX7)</f>
        <v>93.28</v>
      </c>
      <c r="CY6" s="21">
        <f t="shared" ref="CY6:DG6" si="11">IF(CY7="",NA(),CY7)</f>
        <v>93.87</v>
      </c>
      <c r="CZ6" s="21">
        <f t="shared" si="11"/>
        <v>94.43</v>
      </c>
      <c r="DA6" s="21">
        <f t="shared" si="11"/>
        <v>94.15</v>
      </c>
      <c r="DB6" s="21">
        <f t="shared" si="11"/>
        <v>94.9</v>
      </c>
      <c r="DC6" s="21">
        <f t="shared" si="11"/>
        <v>83.32</v>
      </c>
      <c r="DD6" s="21">
        <f t="shared" si="11"/>
        <v>83.75</v>
      </c>
      <c r="DE6" s="21">
        <f t="shared" si="11"/>
        <v>84.19</v>
      </c>
      <c r="DF6" s="21">
        <f t="shared" si="11"/>
        <v>88.15</v>
      </c>
      <c r="DG6" s="21">
        <f t="shared" si="11"/>
        <v>88.37</v>
      </c>
      <c r="DH6" s="20" t="str">
        <f>IF(DH7="","",IF(DH7="-","【-】","【"&amp;SUBSTITUTE(TEXT(DH7,"#,##0.00"),"-","△")&amp;"】"))</f>
        <v>【85.67】</v>
      </c>
      <c r="DI6" s="21">
        <f>IF(DI7="",NA(),DI7)</f>
        <v>2.96</v>
      </c>
      <c r="DJ6" s="21">
        <f t="shared" ref="DJ6:DR6" si="12">IF(DJ7="",NA(),DJ7)</f>
        <v>6.31</v>
      </c>
      <c r="DK6" s="21">
        <f t="shared" si="12"/>
        <v>9.24</v>
      </c>
      <c r="DL6" s="21">
        <f t="shared" si="12"/>
        <v>12.26</v>
      </c>
      <c r="DM6" s="21">
        <f t="shared" si="12"/>
        <v>15.23</v>
      </c>
      <c r="DN6" s="21">
        <f t="shared" si="12"/>
        <v>24.68</v>
      </c>
      <c r="DO6" s="21">
        <f t="shared" si="12"/>
        <v>24.68</v>
      </c>
      <c r="DP6" s="21">
        <f t="shared" si="12"/>
        <v>21.36</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0.27</v>
      </c>
      <c r="EN6" s="21">
        <f t="shared" si="14"/>
        <v>0.22</v>
      </c>
      <c r="EO6" s="20" t="str">
        <f>IF(EO7="","",IF(EO7="-","【-】","【"&amp;SUBSTITUTE(TEXT(EO7,"#,##0.00"),"-","△")&amp;"】"))</f>
        <v>【0.13】</v>
      </c>
    </row>
    <row r="7" spans="1:148" s="22" customFormat="1" x14ac:dyDescent="0.2">
      <c r="A7" s="14"/>
      <c r="B7" s="23">
        <v>2022</v>
      </c>
      <c r="C7" s="23">
        <v>252140</v>
      </c>
      <c r="D7" s="23">
        <v>46</v>
      </c>
      <c r="E7" s="23">
        <v>17</v>
      </c>
      <c r="F7" s="23">
        <v>4</v>
      </c>
      <c r="G7" s="23">
        <v>0</v>
      </c>
      <c r="H7" s="23" t="s">
        <v>96</v>
      </c>
      <c r="I7" s="23" t="s">
        <v>97</v>
      </c>
      <c r="J7" s="23" t="s">
        <v>98</v>
      </c>
      <c r="K7" s="23" t="s">
        <v>99</v>
      </c>
      <c r="L7" s="23" t="s">
        <v>100</v>
      </c>
      <c r="M7" s="23" t="s">
        <v>101</v>
      </c>
      <c r="N7" s="24" t="s">
        <v>102</v>
      </c>
      <c r="O7" s="24">
        <v>62.68</v>
      </c>
      <c r="P7" s="24">
        <v>43.3</v>
      </c>
      <c r="Q7" s="24">
        <v>85.29</v>
      </c>
      <c r="R7" s="24">
        <v>2970</v>
      </c>
      <c r="S7" s="24">
        <v>37761</v>
      </c>
      <c r="T7" s="24">
        <v>250.39</v>
      </c>
      <c r="U7" s="24">
        <v>150.81</v>
      </c>
      <c r="V7" s="24">
        <v>16276</v>
      </c>
      <c r="W7" s="24">
        <v>7.72</v>
      </c>
      <c r="X7" s="24">
        <v>2108.29</v>
      </c>
      <c r="Y7" s="24">
        <v>101.64</v>
      </c>
      <c r="Z7" s="24">
        <v>101.16</v>
      </c>
      <c r="AA7" s="24">
        <v>109.02</v>
      </c>
      <c r="AB7" s="24">
        <v>108.37</v>
      </c>
      <c r="AC7" s="24">
        <v>113.19</v>
      </c>
      <c r="AD7" s="24">
        <v>101.72</v>
      </c>
      <c r="AE7" s="24">
        <v>102.73</v>
      </c>
      <c r="AF7" s="24">
        <v>105.78</v>
      </c>
      <c r="AG7" s="24">
        <v>104.11</v>
      </c>
      <c r="AH7" s="24">
        <v>101.98</v>
      </c>
      <c r="AI7" s="24">
        <v>104.54</v>
      </c>
      <c r="AJ7" s="24">
        <v>0</v>
      </c>
      <c r="AK7" s="24">
        <v>0</v>
      </c>
      <c r="AL7" s="24">
        <v>0</v>
      </c>
      <c r="AM7" s="24">
        <v>0</v>
      </c>
      <c r="AN7" s="24">
        <v>0</v>
      </c>
      <c r="AO7" s="24">
        <v>112.88</v>
      </c>
      <c r="AP7" s="24">
        <v>94.97</v>
      </c>
      <c r="AQ7" s="24">
        <v>63.96</v>
      </c>
      <c r="AR7" s="24">
        <v>46.91</v>
      </c>
      <c r="AS7" s="24">
        <v>52.27</v>
      </c>
      <c r="AT7" s="24">
        <v>65.930000000000007</v>
      </c>
      <c r="AU7" s="24">
        <v>20.71</v>
      </c>
      <c r="AV7" s="24">
        <v>13.22</v>
      </c>
      <c r="AW7" s="24">
        <v>14.22</v>
      </c>
      <c r="AX7" s="24">
        <v>12.62</v>
      </c>
      <c r="AY7" s="24">
        <v>11.81</v>
      </c>
      <c r="AZ7" s="24">
        <v>49.18</v>
      </c>
      <c r="BA7" s="24">
        <v>47.72</v>
      </c>
      <c r="BB7" s="24">
        <v>44.24</v>
      </c>
      <c r="BC7" s="24">
        <v>44.35</v>
      </c>
      <c r="BD7" s="24">
        <v>41.51</v>
      </c>
      <c r="BE7" s="24">
        <v>44.25</v>
      </c>
      <c r="BF7" s="24">
        <v>942.72</v>
      </c>
      <c r="BG7" s="24">
        <v>750.69</v>
      </c>
      <c r="BH7" s="24">
        <v>992.69</v>
      </c>
      <c r="BI7" s="24">
        <v>50.51</v>
      </c>
      <c r="BJ7" s="24">
        <v>367.26</v>
      </c>
      <c r="BK7" s="24">
        <v>1194.1500000000001</v>
      </c>
      <c r="BL7" s="24">
        <v>1206.79</v>
      </c>
      <c r="BM7" s="24">
        <v>1258.43</v>
      </c>
      <c r="BN7" s="24">
        <v>1283.69</v>
      </c>
      <c r="BO7" s="24">
        <v>1160.22</v>
      </c>
      <c r="BP7" s="24">
        <v>1182.1099999999999</v>
      </c>
      <c r="BQ7" s="24">
        <v>82.26</v>
      </c>
      <c r="BR7" s="24">
        <v>94.51</v>
      </c>
      <c r="BS7" s="24">
        <v>91.88</v>
      </c>
      <c r="BT7" s="24">
        <v>96.89</v>
      </c>
      <c r="BU7" s="24">
        <v>98.29</v>
      </c>
      <c r="BV7" s="24">
        <v>72.260000000000005</v>
      </c>
      <c r="BW7" s="24">
        <v>71.84</v>
      </c>
      <c r="BX7" s="24">
        <v>73.36</v>
      </c>
      <c r="BY7" s="24">
        <v>82.53</v>
      </c>
      <c r="BZ7" s="24">
        <v>81.81</v>
      </c>
      <c r="CA7" s="24">
        <v>73.78</v>
      </c>
      <c r="CB7" s="24">
        <v>178.21</v>
      </c>
      <c r="CC7" s="24">
        <v>156</v>
      </c>
      <c r="CD7" s="24">
        <v>159.41999999999999</v>
      </c>
      <c r="CE7" s="24">
        <v>152.13999999999999</v>
      </c>
      <c r="CF7" s="24">
        <v>156.13</v>
      </c>
      <c r="CG7" s="24">
        <v>230.02</v>
      </c>
      <c r="CH7" s="24">
        <v>228.47</v>
      </c>
      <c r="CI7" s="24">
        <v>224.88</v>
      </c>
      <c r="CJ7" s="24">
        <v>190.48</v>
      </c>
      <c r="CK7" s="24">
        <v>193.59</v>
      </c>
      <c r="CL7" s="24">
        <v>220.62</v>
      </c>
      <c r="CM7" s="24" t="s">
        <v>102</v>
      </c>
      <c r="CN7" s="24" t="s">
        <v>102</v>
      </c>
      <c r="CO7" s="24" t="s">
        <v>102</v>
      </c>
      <c r="CP7" s="24" t="s">
        <v>102</v>
      </c>
      <c r="CQ7" s="24" t="s">
        <v>102</v>
      </c>
      <c r="CR7" s="24">
        <v>42.56</v>
      </c>
      <c r="CS7" s="24">
        <v>42.47</v>
      </c>
      <c r="CT7" s="24">
        <v>42.4</v>
      </c>
      <c r="CU7" s="24">
        <v>44.24</v>
      </c>
      <c r="CV7" s="24">
        <v>45.3</v>
      </c>
      <c r="CW7" s="24">
        <v>42.22</v>
      </c>
      <c r="CX7" s="24">
        <v>93.28</v>
      </c>
      <c r="CY7" s="24">
        <v>93.87</v>
      </c>
      <c r="CZ7" s="24">
        <v>94.43</v>
      </c>
      <c r="DA7" s="24">
        <v>94.15</v>
      </c>
      <c r="DB7" s="24">
        <v>94.9</v>
      </c>
      <c r="DC7" s="24">
        <v>83.32</v>
      </c>
      <c r="DD7" s="24">
        <v>83.75</v>
      </c>
      <c r="DE7" s="24">
        <v>84.19</v>
      </c>
      <c r="DF7" s="24">
        <v>88.15</v>
      </c>
      <c r="DG7" s="24">
        <v>88.37</v>
      </c>
      <c r="DH7" s="24">
        <v>85.67</v>
      </c>
      <c r="DI7" s="24">
        <v>2.96</v>
      </c>
      <c r="DJ7" s="24">
        <v>6.31</v>
      </c>
      <c r="DK7" s="24">
        <v>9.24</v>
      </c>
      <c r="DL7" s="24">
        <v>12.26</v>
      </c>
      <c r="DM7" s="24">
        <v>15.23</v>
      </c>
      <c r="DN7" s="24">
        <v>24.68</v>
      </c>
      <c r="DO7" s="24">
        <v>24.68</v>
      </c>
      <c r="DP7" s="24">
        <v>21.36</v>
      </c>
      <c r="DQ7" s="24">
        <v>31.73</v>
      </c>
      <c r="DR7" s="24">
        <v>32.57</v>
      </c>
      <c r="DS7" s="24">
        <v>28</v>
      </c>
      <c r="DT7" s="24">
        <v>0</v>
      </c>
      <c r="DU7" s="24">
        <v>0</v>
      </c>
      <c r="DV7" s="24">
        <v>0</v>
      </c>
      <c r="DW7" s="24">
        <v>0</v>
      </c>
      <c r="DX7" s="24">
        <v>0</v>
      </c>
      <c r="DY7" s="24">
        <v>0.01</v>
      </c>
      <c r="DZ7" s="24">
        <v>8.6199999999999992</v>
      </c>
      <c r="EA7" s="24">
        <v>0.01</v>
      </c>
      <c r="EB7" s="24">
        <v>0</v>
      </c>
      <c r="EC7" s="24">
        <v>0.04</v>
      </c>
      <c r="ED7" s="24">
        <v>0.03</v>
      </c>
      <c r="EE7" s="24">
        <v>0</v>
      </c>
      <c r="EF7" s="24">
        <v>0</v>
      </c>
      <c r="EG7" s="24">
        <v>0</v>
      </c>
      <c r="EH7" s="24">
        <v>0</v>
      </c>
      <c r="EI7" s="24">
        <v>0</v>
      </c>
      <c r="EJ7" s="24">
        <v>0.13</v>
      </c>
      <c r="EK7" s="24">
        <v>0.36</v>
      </c>
      <c r="EL7" s="24">
        <v>0.39</v>
      </c>
      <c r="EM7" s="24">
        <v>0.27</v>
      </c>
      <c r="EN7" s="24">
        <v>0.22</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2024-01-22T01:12:58Z</cp:lastPrinted>
  <dcterms:created xsi:type="dcterms:W3CDTF">2023-12-12T00:56:50Z</dcterms:created>
  <dcterms:modified xsi:type="dcterms:W3CDTF">2024-02-06T12:50:29Z</dcterms:modified>
  <cp:category/>
</cp:coreProperties>
</file>