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2_財政契約課\2021年度\財政担当\12 公営企業・第三セクター\公営企業\R4\02_調査・照会\13（1.24 15時〆）20230110083344公営企業に係る経営比較分析表（令和３年度決算）の分析等について\04_市提出\"/>
    </mc:Choice>
  </mc:AlternateContent>
  <workbookProtection workbookAlgorithmName="SHA-512" workbookHashValue="WidD8XsPIDLt2nHLtJa3cndMB0JFuYGDF/eNbH2LW3CRgBS7AuvUn3PiJVagYqs0E2nqM6Bvb7XP+WKlJ2C5OQ==" workbookSaltValue="bzKcMs2hFKimC3/fvQRGRA==" workbookSpinCount="100000" lockStructure="1"/>
  <bookViews>
    <workbookView xWindow="0" yWindow="0" windowWidth="23040" windowHeight="9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<sst xmlns="http://schemas.openxmlformats.org/spreadsheetml/2006/main" count="257" uniqueCount="116">
  <si>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</si>
  <si>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</si>
  <si>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</si>
  <si>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</si>
  <si>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</si>
  <si>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</si>
  <si>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</si>
  <si>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</si>
  <si>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</si>
  <si>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</si>
  <si>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</si>
  <si>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</si>
  <si>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</si>
  <si>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</si>
  <si>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</si>
  <si>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</si>
  <si>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</si>
  <si>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</si>
  <si>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</si>
  <si>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</si>
  <si>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</si>
  <si>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</si>
  <si>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</si>
  <si>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</si>
  <si>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</si>
  <si>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</si>
  <si>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</si>
  <si>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</si>
  <si>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</si>
  <si>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</si>
  <si>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</si>
  <si>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</si>
  <si>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</si>
  <si>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</si>
  <si>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</si>
  <si>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</si>
  <si>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</si>
  <si>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</si>
  <si>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</si>
  <si>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</si>
  <si>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</si>
  <si>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</si>
  <si>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</si>
  <si>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</si>
  <si>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</si>
  <si>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</si>
  <si>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</si>
  <si>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</si>
  <si>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</si>
  <si>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</si>
  <si>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</si>
  <si>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</si>
  <si>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</si>
  <si>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</si>
  <si>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</si>
  <si>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</si>
  <si>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</si>
  <si>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</si>
  <si>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</si>
  <si>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</si>
  <si>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</si>
  <si>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</si>
  <si>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</si>
  <si>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</si>
  <si>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</si>
  <si>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</si>
  <si>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</si>
  <si>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</si>
  <si>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</si>
  <si>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</si>
  <si>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</si>
  <si>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</si>
  <si>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</si>
  <si>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</si>
  <si>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</si>
  <si>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</si>
  <si>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</si>
  <si>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</si>
  <si>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</si>
  <si>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</si>
  <si>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</si>
  <si>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</si>
  <si>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</si>
  <si>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</si>
  <si>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</si>
  <si>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</si>
  <si>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</si>
  <si>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</si>
  <si>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</si>
  <si>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</si>
  <si>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</si>
  <si>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</si>
  <si>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</si>
  <si>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</si>
  <si>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</si>
  <si>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</si>
  <si>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</si>
  <si>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</si>
  <si>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</si>
  <si>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</si>
  <si>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</si>
  <si>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</si>
  <si>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</si>
  <si>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</si>
  <si>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</si>
  <si>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</si>
  <si>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</si>
  <si>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</si>
  <si>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</si>
  <si>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</si>
  <si>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</si>
  <si>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</si>
  <si>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</si>
  <si>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施設整備を開始してから未だ50年を経過しておらず、管渠老朽化率および管渠改善率は0％のままとなっています。なお、有形固定資産減価償却率については、平成30年度に企業会計に移行した際の開始貸借において、移行前の償却済額を計上していないため、平成30年度から次第に増加しています。</t>
    <rPh sb="1" eb="4">
      <t>ゲスイドウ</t>
    </rPh>
    <rPh sb="4" eb="6">
      <t>シセツ</t>
    </rPh>
    <rPh sb="6" eb="8">
      <t>セイビ</t>
    </rPh>
    <rPh sb="9" eb="11">
      <t>カイシ</t>
    </rPh>
    <rPh sb="15" eb="16">
      <t>イマ</t>
    </rPh>
    <rPh sb="19" eb="20">
      <t>ネン</t>
    </rPh>
    <rPh sb="21" eb="23">
      <t>ケイカ</t>
    </rPh>
    <rPh sb="29" eb="35">
      <t>カンキョロウキュウカリツ</t>
    </rPh>
    <rPh sb="38" eb="43">
      <t>カンキョカイゼンリツ</t>
    </rPh>
    <rPh sb="60" eb="71">
      <t>ユウケイコテイシサンゲンカショウキャクリツ</t>
    </rPh>
    <rPh sb="77" eb="79">
      <t>ヘイセイ</t>
    </rPh>
    <rPh sb="81" eb="82">
      <t>ネン</t>
    </rPh>
    <rPh sb="82" eb="83">
      <t>ド</t>
    </rPh>
    <rPh sb="84" eb="88">
      <t>キギョウカイケイ</t>
    </rPh>
    <rPh sb="89" eb="91">
      <t>イコウ</t>
    </rPh>
    <rPh sb="93" eb="94">
      <t>サイ</t>
    </rPh>
    <rPh sb="95" eb="99">
      <t>カイシタイシャク</t>
    </rPh>
    <rPh sb="131" eb="133">
      <t>シダイ</t>
    </rPh>
    <rPh sb="134" eb="136">
      <t>ゾウカ</t>
    </rPh>
    <phoneticPr fontId="4"/>
  </si>
  <si>
    <t>　今後の有収水量の大幅な増加が見込めない中で、経営の安定化を図っていくためには、経営計画に基づき、計画的に料金体系を見直していく必要があります。しかし、人口減少の中、経営に必要な財源の全てを使用料収入に求めていくことも困難であることから、農業集落排水処理区域の公共下水道接続（広域化）やストックマネジメント計画に基づく予防保全的な維持管理等のコスト削減策も並行して進めていく必要があります。</t>
    <rPh sb="1" eb="3">
      <t>コンゴ</t>
    </rPh>
    <rPh sb="4" eb="8">
      <t>ユウシュウスイリョウ</t>
    </rPh>
    <rPh sb="9" eb="11">
      <t>オオハバ</t>
    </rPh>
    <rPh sb="12" eb="14">
      <t>ゾウカ</t>
    </rPh>
    <rPh sb="15" eb="17">
      <t>ミコ</t>
    </rPh>
    <rPh sb="20" eb="21">
      <t>ナカ</t>
    </rPh>
    <rPh sb="23" eb="25">
      <t>ケイエイ</t>
    </rPh>
    <rPh sb="26" eb="29">
      <t>アンテイカ</t>
    </rPh>
    <rPh sb="30" eb="31">
      <t>ハカ</t>
    </rPh>
    <rPh sb="40" eb="44">
      <t>ケイエイケイカク</t>
    </rPh>
    <rPh sb="45" eb="46">
      <t>モト</t>
    </rPh>
    <rPh sb="119" eb="129">
      <t>ノウギョウシュウラクハイスイショリクイキ</t>
    </rPh>
    <rPh sb="130" eb="135">
      <t>コウキョウゲスイドウ</t>
    </rPh>
    <rPh sb="135" eb="137">
      <t>セツゾク</t>
    </rPh>
    <rPh sb="138" eb="141">
      <t>コウイキカ</t>
    </rPh>
    <rPh sb="153" eb="155">
      <t>ケイカク</t>
    </rPh>
    <rPh sb="156" eb="157">
      <t>モト</t>
    </rPh>
    <rPh sb="159" eb="164">
      <t>ヨボウホゼンテキ</t>
    </rPh>
    <rPh sb="165" eb="169">
      <t>イジカンリ</t>
    </rPh>
    <rPh sb="169" eb="170">
      <t>トウ</t>
    </rPh>
    <rPh sb="174" eb="176">
      <t>サクゲン</t>
    </rPh>
    <rPh sb="176" eb="177">
      <t>サク</t>
    </rPh>
    <rPh sb="178" eb="180">
      <t>ヘイコウ</t>
    </rPh>
    <rPh sb="182" eb="183">
      <t>スス</t>
    </rPh>
    <rPh sb="187" eb="189">
      <t>ヒツヨウ</t>
    </rPh>
    <phoneticPr fontId="4"/>
  </si>
  <si>
    <t>　経常収支比率は、全国平均並みですが、経費回収率は100％を下回っており、一般会計からの繰入金に依存した経営となっています。汚水処理原価や企業債残高対事業規模比率は類似団体平均を下回っており、一定のコスト削減は図れているものと見受けられます。
　一方、水洗化率は類似団体平均を上回っているものの、近年はほぼ横ばいで推移しています。処理区域内人口は減少に転じている中で、今後、有収水量の大幅な増加は見込めない状況となっています。
　流動比率は類似他団体平均を大きく下回っており、資金繰りに注意を必要としています。</t>
    <rPh sb="1" eb="7">
      <t>ケイジョウシュウシヒリツ</t>
    </rPh>
    <rPh sb="9" eb="14">
      <t>ゼンコクヘイキンナ</t>
    </rPh>
    <rPh sb="19" eb="24">
      <t>ケイヒカイシュウリツ</t>
    </rPh>
    <rPh sb="30" eb="32">
      <t>シタマワ</t>
    </rPh>
    <rPh sb="37" eb="41">
      <t>イッパンカイケイ</t>
    </rPh>
    <rPh sb="44" eb="47">
      <t>クリイレキン</t>
    </rPh>
    <rPh sb="48" eb="50">
      <t>イゾン</t>
    </rPh>
    <rPh sb="62" eb="66">
      <t>オスイショリ</t>
    </rPh>
    <rPh sb="66" eb="68">
      <t>ゲンカ</t>
    </rPh>
    <rPh sb="69" eb="74">
      <t>キギョウサイザンダカ</t>
    </rPh>
    <rPh sb="74" eb="81">
      <t>タイジギョウキボヒリツ</t>
    </rPh>
    <rPh sb="82" eb="88">
      <t>ルイジダンタイヘイキン</t>
    </rPh>
    <rPh sb="89" eb="91">
      <t>シタマワ</t>
    </rPh>
    <rPh sb="96" eb="98">
      <t>イッテイ</t>
    </rPh>
    <rPh sb="102" eb="104">
      <t>サクゲン</t>
    </rPh>
    <rPh sb="105" eb="106">
      <t>ハカ</t>
    </rPh>
    <rPh sb="113" eb="115">
      <t>ミウ</t>
    </rPh>
    <rPh sb="123" eb="125">
      <t>イッポウ</t>
    </rPh>
    <rPh sb="126" eb="130">
      <t>スイセンカリツ</t>
    </rPh>
    <rPh sb="131" eb="137">
      <t>ルイジダンタイヘイキン</t>
    </rPh>
    <rPh sb="138" eb="140">
      <t>ウワマワ</t>
    </rPh>
    <rPh sb="148" eb="150">
      <t>キンネン</t>
    </rPh>
    <rPh sb="153" eb="154">
      <t>ヨコ</t>
    </rPh>
    <rPh sb="157" eb="159">
      <t>スイイ</t>
    </rPh>
    <rPh sb="165" eb="172">
      <t>ショリクイキナイジンコウ</t>
    </rPh>
    <rPh sb="181" eb="182">
      <t>ナカ</t>
    </rPh>
    <rPh sb="184" eb="186">
      <t>コンゴ</t>
    </rPh>
    <rPh sb="187" eb="191">
      <t>ユウシュウスイリョウ</t>
    </rPh>
    <rPh sb="192" eb="194">
      <t>オオハバ</t>
    </rPh>
    <rPh sb="195" eb="197">
      <t>ゾウカ</t>
    </rPh>
    <rPh sb="198" eb="200">
      <t>ミコ</t>
    </rPh>
    <rPh sb="203" eb="20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</si>
</sst>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521-4E8E-BF61-6B2181C29A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c:v>
                </c:pt>
                <c:pt idx="3">
                  <c:v>0.32</c:v>
                </c:pt>
                <c:pt idx="4">
                  <c:v>0.1</c:v>
                </c:pt>
              </c:numCache>
            </c:numRef>
          </c:val>
          <c:smooth val="0"/>
          <c:extLst>
            <c:ext xmlns:c16="http://schemas.microsoft.com/office/drawing/2014/chart" uri="{C3380CC4-5D6E-409C-BE32-E72D297353CC}">
              <c16:uniqueId val="{00000001-5521-4E8E-BF61-6B2181C29A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107.68</c:v>
                </c:pt>
                <c:pt idx="2">
                  <c:v>102.38</c:v>
                </c:pt>
                <c:pt idx="3">
                  <c:v>106.8</c:v>
                </c:pt>
                <c:pt idx="4">
                  <c:v>107.85</c:v>
                </c:pt>
              </c:numCache>
            </c:numRef>
          </c:val>
          <c:extLst>
            <c:ext xmlns:c16="http://schemas.microsoft.com/office/drawing/2014/chart" uri="{C3380CC4-5D6E-409C-BE32-E72D297353CC}">
              <c16:uniqueId val="{00000000-3788-4F37-B0CF-DF3D3B82D3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106.83</c:v>
                </c:pt>
                <c:pt idx="2">
                  <c:v>109.21</c:v>
                </c:pt>
                <c:pt idx="3">
                  <c:v>107.81</c:v>
                </c:pt>
                <c:pt idx="4">
                  <c:v>107.54</c:v>
                </c:pt>
              </c:numCache>
            </c:numRef>
          </c:val>
          <c:smooth val="0"/>
          <c:extLst>
            <c:ext xmlns:c16="http://schemas.microsoft.com/office/drawing/2014/chart" uri="{C3380CC4-5D6E-409C-BE32-E72D297353CC}">
              <c16:uniqueId val="{00000001-3788-4F37-B0CF-DF3D3B82D3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2.96</c:v>
                </c:pt>
                <c:pt idx="2">
                  <c:v>5.47</c:v>
                </c:pt>
                <c:pt idx="3">
                  <c:v>8.3800000000000008</c:v>
                </c:pt>
                <c:pt idx="4">
                  <c:v>11.09</c:v>
                </c:pt>
              </c:numCache>
            </c:numRef>
          </c:val>
          <c:extLst>
            <c:ext xmlns:c16="http://schemas.microsoft.com/office/drawing/2014/chart" uri="{C3380CC4-5D6E-409C-BE32-E72D297353CC}">
              <c16:uniqueId val="{00000000-7774-46AC-8659-4E7E329B6E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26.06</c:v>
                </c:pt>
                <c:pt idx="2">
                  <c:v>24.1</c:v>
                </c:pt>
                <c:pt idx="3">
                  <c:v>19.93</c:v>
                </c:pt>
                <c:pt idx="4">
                  <c:v>21.94</c:v>
                </c:pt>
              </c:numCache>
            </c:numRef>
          </c:val>
          <c:smooth val="0"/>
          <c:extLst>
            <c:ext xmlns:c16="http://schemas.microsoft.com/office/drawing/2014/chart" uri="{C3380CC4-5D6E-409C-BE32-E72D297353CC}">
              <c16:uniqueId val="{00000001-7774-46AC-8659-4E7E329B6E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204-4198-B015-E2F414AEA5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204-4198-B015-E2F414AEA5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F06-4935-877A-1CEE941407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22.02</c:v>
                </c:pt>
                <c:pt idx="2">
                  <c:v>15.73</c:v>
                </c:pt>
                <c:pt idx="3">
                  <c:v>18.2</c:v>
                </c:pt>
                <c:pt idx="4">
                  <c:v>19.059999999999999</c:v>
                </c:pt>
              </c:numCache>
            </c:numRef>
          </c:val>
          <c:smooth val="0"/>
          <c:extLst>
            <c:ext xmlns:c16="http://schemas.microsoft.com/office/drawing/2014/chart" uri="{C3380CC4-5D6E-409C-BE32-E72D297353CC}">
              <c16:uniqueId val="{00000001-FF06-4935-877A-1CEE941407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16.16</c:v>
                </c:pt>
                <c:pt idx="2">
                  <c:v>12.66</c:v>
                </c:pt>
                <c:pt idx="3">
                  <c:v>13.83</c:v>
                </c:pt>
                <c:pt idx="4">
                  <c:v>12.05</c:v>
                </c:pt>
              </c:numCache>
            </c:numRef>
          </c:val>
          <c:extLst>
            <c:ext xmlns:c16="http://schemas.microsoft.com/office/drawing/2014/chart" uri="{C3380CC4-5D6E-409C-BE32-E72D297353CC}">
              <c16:uniqueId val="{00000000-0DCF-4A31-ABCF-A00497BF21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68.040000000000006</c:v>
                </c:pt>
                <c:pt idx="2">
                  <c:v>57.26</c:v>
                </c:pt>
                <c:pt idx="3">
                  <c:v>48.56</c:v>
                </c:pt>
                <c:pt idx="4">
                  <c:v>47.58</c:v>
                </c:pt>
              </c:numCache>
            </c:numRef>
          </c:val>
          <c:smooth val="0"/>
          <c:extLst>
            <c:ext xmlns:c16="http://schemas.microsoft.com/office/drawing/2014/chart" uri="{C3380CC4-5D6E-409C-BE32-E72D297353CC}">
              <c16:uniqueId val="{00000001-0DCF-4A31-ABCF-A00497BF21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1599.73</c:v>
                </c:pt>
                <c:pt idx="2">
                  <c:v>1484.31</c:v>
                </c:pt>
                <c:pt idx="3">
                  <c:v>1115.79</c:v>
                </c:pt>
                <c:pt idx="4">
                  <c:v>631.12</c:v>
                </c:pt>
              </c:numCache>
            </c:numRef>
          </c:val>
          <c:extLst>
            <c:ext xmlns:c16="http://schemas.microsoft.com/office/drawing/2014/chart" uri="{C3380CC4-5D6E-409C-BE32-E72D297353CC}">
              <c16:uniqueId val="{00000000-4486-4E38-B000-0F1D3D5B8D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1048.23</c:v>
                </c:pt>
                <c:pt idx="2">
                  <c:v>1130.42</c:v>
                </c:pt>
                <c:pt idx="3">
                  <c:v>1245.0999999999999</c:v>
                </c:pt>
                <c:pt idx="4">
                  <c:v>1108.8</c:v>
                </c:pt>
              </c:numCache>
            </c:numRef>
          </c:val>
          <c:smooth val="0"/>
          <c:extLst>
            <c:ext xmlns:c16="http://schemas.microsoft.com/office/drawing/2014/chart" uri="{C3380CC4-5D6E-409C-BE32-E72D297353CC}">
              <c16:uniqueId val="{00000001-4486-4E38-B000-0F1D3D5B8D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84</c:v>
                </c:pt>
                <c:pt idx="2">
                  <c:v>98.04</c:v>
                </c:pt>
                <c:pt idx="3">
                  <c:v>87.98</c:v>
                </c:pt>
                <c:pt idx="4">
                  <c:v>96.73</c:v>
                </c:pt>
              </c:numCache>
            </c:numRef>
          </c:val>
          <c:extLst>
            <c:ext xmlns:c16="http://schemas.microsoft.com/office/drawing/2014/chart" uri="{C3380CC4-5D6E-409C-BE32-E72D297353CC}">
              <c16:uniqueId val="{00000000-D5E4-4ACD-9CB6-9951CBF375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78.92</c:v>
                </c:pt>
                <c:pt idx="2">
                  <c:v>74.17</c:v>
                </c:pt>
                <c:pt idx="3">
                  <c:v>79.77</c:v>
                </c:pt>
                <c:pt idx="4">
                  <c:v>79.63</c:v>
                </c:pt>
              </c:numCache>
            </c:numRef>
          </c:val>
          <c:smooth val="0"/>
          <c:extLst>
            <c:ext xmlns:c16="http://schemas.microsoft.com/office/drawing/2014/chart" uri="{C3380CC4-5D6E-409C-BE32-E72D297353CC}">
              <c16:uniqueId val="{00000001-D5E4-4ACD-9CB6-9951CBF375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174.49</c:v>
                </c:pt>
                <c:pt idx="2">
                  <c:v>150.35</c:v>
                </c:pt>
                <c:pt idx="3">
                  <c:v>166.51</c:v>
                </c:pt>
                <c:pt idx="4">
                  <c:v>152.43</c:v>
                </c:pt>
              </c:numCache>
            </c:numRef>
          </c:val>
          <c:extLst>
            <c:ext xmlns:c16="http://schemas.microsoft.com/office/drawing/2014/chart" uri="{C3380CC4-5D6E-409C-BE32-E72D297353CC}">
              <c16:uniqueId val="{00000000-150D-4C10-B8F7-2163FC315A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220.31</c:v>
                </c:pt>
                <c:pt idx="2">
                  <c:v>230.95</c:v>
                </c:pt>
                <c:pt idx="3">
                  <c:v>214.56</c:v>
                </c:pt>
                <c:pt idx="4">
                  <c:v>213.66</c:v>
                </c:pt>
              </c:numCache>
            </c:numRef>
          </c:val>
          <c:smooth val="0"/>
          <c:extLst>
            <c:ext xmlns:c16="http://schemas.microsoft.com/office/drawing/2014/chart" uri="{C3380CC4-5D6E-409C-BE32-E72D297353CC}">
              <c16:uniqueId val="{00000001-150D-4C10-B8F7-2163FC315A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BD-40E3-BC9D-BB3D16FC8C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49.68</c:v>
                </c:pt>
                <c:pt idx="2">
                  <c:v>49.27</c:v>
                </c:pt>
                <c:pt idx="3">
                  <c:v>49.47</c:v>
                </c:pt>
                <c:pt idx="4">
                  <c:v>48.19</c:v>
                </c:pt>
              </c:numCache>
            </c:numRef>
          </c:val>
          <c:smooth val="0"/>
          <c:extLst>
            <c:ext xmlns:c16="http://schemas.microsoft.com/office/drawing/2014/chart" uri="{C3380CC4-5D6E-409C-BE32-E72D297353CC}">
              <c16:uniqueId val="{00000001-8DBD-40E3-BC9D-BB3D16FC8C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93.44</c:v>
                </c:pt>
                <c:pt idx="2">
                  <c:v>93.93</c:v>
                </c:pt>
                <c:pt idx="3">
                  <c:v>94.67</c:v>
                </c:pt>
                <c:pt idx="4">
                  <c:v>94.48</c:v>
                </c:pt>
              </c:numCache>
            </c:numRef>
          </c:val>
          <c:extLst>
            <c:ext xmlns:c16="http://schemas.microsoft.com/office/drawing/2014/chart" uri="{C3380CC4-5D6E-409C-BE32-E72D297353CC}">
              <c16:uniqueId val="{00000000-E708-483F-A7B3-9779B3B8D1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83.35</c:v>
                </c:pt>
                <c:pt idx="2">
                  <c:v>83.16</c:v>
                </c:pt>
                <c:pt idx="3">
                  <c:v>82.06</c:v>
                </c:pt>
                <c:pt idx="4">
                  <c:v>82.26</c:v>
                </c:pt>
              </c:numCache>
            </c:numRef>
          </c:val>
          <c:smooth val="0"/>
          <c:extLst>
            <c:ext xmlns:c16="http://schemas.microsoft.com/office/drawing/2014/chart" uri="{C3380CC4-5D6E-409C-BE32-E72D297353CC}">
              <c16:uniqueId val="{00000001-E708-483F-A7B3-9779B3B8D1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4" zoomScaleNormal="100" workbookViewId="0">
      <selection activeCell="CC23" sqref="CC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米原市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38136</v>
      </c>
      <c r="AM8" s="42"/>
      <c r="AN8" s="42"/>
      <c r="AO8" s="42"/>
      <c r="AP8" s="42"/>
      <c r="AQ8" s="42"/>
      <c r="AR8" s="42"/>
      <c r="AS8" s="42"/>
      <c r="AT8" s="35">
        <f>データ!T6</f>
        <v>250.39</v>
      </c>
      <c r="AU8" s="35"/>
      <c r="AV8" s="35"/>
      <c r="AW8" s="35"/>
      <c r="AX8" s="35"/>
      <c r="AY8" s="35"/>
      <c r="AZ8" s="35"/>
      <c r="BA8" s="35"/>
      <c r="BB8" s="35">
        <f>データ!U6</f>
        <v>152.31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54.61</v>
      </c>
      <c r="J10" s="35"/>
      <c r="K10" s="35"/>
      <c r="L10" s="35"/>
      <c r="M10" s="35"/>
      <c r="N10" s="35"/>
      <c r="O10" s="35"/>
      <c r="P10" s="35">
        <f>データ!P6</f>
        <v>47.91</v>
      </c>
      <c r="Q10" s="35"/>
      <c r="R10" s="35"/>
      <c r="S10" s="35"/>
      <c r="T10" s="35"/>
      <c r="U10" s="35"/>
      <c r="V10" s="35"/>
      <c r="W10" s="35">
        <f>データ!Q6</f>
        <v>81.28</v>
      </c>
      <c r="X10" s="35"/>
      <c r="Y10" s="35"/>
      <c r="Z10" s="35"/>
      <c r="AA10" s="35"/>
      <c r="AB10" s="35"/>
      <c r="AC10" s="35"/>
      <c r="AD10" s="42">
        <f>データ!R6</f>
        <v>2827</v>
      </c>
      <c r="AE10" s="42"/>
      <c r="AF10" s="42"/>
      <c r="AG10" s="42"/>
      <c r="AH10" s="42"/>
      <c r="AI10" s="42"/>
      <c r="AJ10" s="42"/>
      <c r="AK10" s="2"/>
      <c r="AL10" s="42">
        <f>データ!V6</f>
        <v>18230</v>
      </c>
      <c r="AM10" s="42"/>
      <c r="AN10" s="42"/>
      <c r="AO10" s="42"/>
      <c r="AP10" s="42"/>
      <c r="AQ10" s="42"/>
      <c r="AR10" s="42"/>
      <c r="AS10" s="42"/>
      <c r="AT10" s="35">
        <f>データ!W6</f>
        <v>10.06</v>
      </c>
      <c r="AU10" s="35"/>
      <c r="AV10" s="35"/>
      <c r="AW10" s="35"/>
      <c r="AX10" s="35"/>
      <c r="AY10" s="35"/>
      <c r="AZ10" s="35"/>
      <c r="BA10" s="35"/>
      <c r="BB10" s="35">
        <f>データ!X6</f>
        <v>1812.13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L29AzPs8UCGGcvBGrQO7QLa86KaMqv3LfzW3Bd55X4qiynqJgxsORupc6f01iKIfsQXQ2tPm64XucVy55r0JQ==" saltValue="p5tRLBwblhppSuqBhPrF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252140</v>
      </c>
      <c r="D6" s="19">
        <f t="shared" si="3"/>
        <v>46</v>
      </c>
      <c r="E6" s="19">
        <f t="shared" si="3"/>
        <v>17</v>
      </c>
      <c r="F6" s="19">
        <f t="shared" si="3"/>
        <v>1</v>
      </c>
      <c r="G6" s="19">
        <f t="shared" si="3"/>
        <v>0</v>
      </c>
      <c r="H6" s="19" t="str">
        <f t="shared" si="3"/>
        <v>滋賀県　米原市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54.61</v>
      </c>
      <c r="P6" s="20">
        <f t="shared" si="3"/>
        <v>47.91</v>
      </c>
      <c r="Q6" s="20">
        <f t="shared" si="3"/>
        <v>81.28</v>
      </c>
      <c r="R6" s="20">
        <f t="shared" si="3"/>
        <v>2827</v>
      </c>
      <c r="S6" s="20">
        <f t="shared" si="3"/>
        <v>38136</v>
      </c>
      <c r="T6" s="20">
        <f t="shared" si="3"/>
        <v>250.39</v>
      </c>
      <c r="U6" s="20">
        <f t="shared" si="3"/>
        <v>152.31</v>
      </c>
      <c r="V6" s="20">
        <f t="shared" si="3"/>
        <v>18230</v>
      </c>
      <c r="W6" s="20">
        <f t="shared" si="3"/>
        <v>10.06</v>
      </c>
      <c r="X6" s="20">
        <f t="shared" si="3"/>
        <v>1812.13</v>
      </c>
      <c r="Y6" s="21" t="str">
        <f>IF(Y7="",NA(),Y7)</f>
        <v>-</v>
      </c>
      <c r="Z6" s="21">
        <f t="shared" ref="Z6:AH6" si="4">IF(Z7="",NA(),Z7)</f>
        <v>107.68</v>
      </c>
      <c r="AA6" s="21">
        <f t="shared" si="4"/>
        <v>102.38</v>
      </c>
      <c r="AB6" s="21">
        <f t="shared" si="4"/>
        <v>106.8</v>
      </c>
      <c r="AC6" s="21">
        <f t="shared" si="4"/>
        <v>107.85</v>
      </c>
      <c r="AD6" s="21" t="str">
        <f t="shared" si="4"/>
        <v>-</v>
      </c>
      <c r="AE6" s="21">
        <f t="shared" si="4"/>
        <v>106.83</v>
      </c>
      <c r="AF6" s="21">
        <f t="shared" si="4"/>
        <v>109.21</v>
      </c>
      <c r="AG6" s="21">
        <f t="shared" si="4"/>
        <v>107.81</v>
      </c>
      <c r="AH6" s="21">
        <f t="shared" si="4"/>
        <v>107.54</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22.02</v>
      </c>
      <c r="AQ6" s="21">
        <f t="shared" si="5"/>
        <v>15.73</v>
      </c>
      <c r="AR6" s="21">
        <f t="shared" si="5"/>
        <v>18.2</v>
      </c>
      <c r="AS6" s="21">
        <f t="shared" si="5"/>
        <v>19.059999999999999</v>
      </c>
      <c r="AT6" s="20" t="str">
        <f>IF(AT7="","",IF(AT7="-","【-】","【"&amp;SUBSTITUTE(TEXT(AT7,"#,##0.00"),"-","△")&amp;"】"))</f>
        <v>【3.09】</v>
      </c>
      <c r="AU6" s="21" t="str">
        <f>IF(AU7="",NA(),AU7)</f>
        <v>-</v>
      </c>
      <c r="AV6" s="21">
        <f t="shared" ref="AV6:BD6" si="6">IF(AV7="",NA(),AV7)</f>
        <v>16.16</v>
      </c>
      <c r="AW6" s="21">
        <f t="shared" si="6"/>
        <v>12.66</v>
      </c>
      <c r="AX6" s="21">
        <f t="shared" si="6"/>
        <v>13.83</v>
      </c>
      <c r="AY6" s="21">
        <f t="shared" si="6"/>
        <v>12.05</v>
      </c>
      <c r="AZ6" s="21" t="str">
        <f t="shared" si="6"/>
        <v>-</v>
      </c>
      <c r="BA6" s="21">
        <f t="shared" si="6"/>
        <v>68.040000000000006</v>
      </c>
      <c r="BB6" s="21">
        <f t="shared" si="6"/>
        <v>57.26</v>
      </c>
      <c r="BC6" s="21">
        <f t="shared" si="6"/>
        <v>48.56</v>
      </c>
      <c r="BD6" s="21">
        <f t="shared" si="6"/>
        <v>47.58</v>
      </c>
      <c r="BE6" s="20" t="str">
        <f>IF(BE7="","",IF(BE7="-","【-】","【"&amp;SUBSTITUTE(TEXT(BE7,"#,##0.00"),"-","△")&amp;"】"))</f>
        <v>【71.39】</v>
      </c>
      <c r="BF6" s="21" t="str">
        <f>IF(BF7="",NA(),BF7)</f>
        <v>-</v>
      </c>
      <c r="BG6" s="21">
        <f t="shared" ref="BG6:BO6" si="7">IF(BG7="",NA(),BG7)</f>
        <v>1599.73</v>
      </c>
      <c r="BH6" s="21">
        <f t="shared" si="7"/>
        <v>1484.31</v>
      </c>
      <c r="BI6" s="21">
        <f t="shared" si="7"/>
        <v>1115.79</v>
      </c>
      <c r="BJ6" s="21">
        <f t="shared" si="7"/>
        <v>631.12</v>
      </c>
      <c r="BK6" s="21" t="str">
        <f t="shared" si="7"/>
        <v>-</v>
      </c>
      <c r="BL6" s="21">
        <f t="shared" si="7"/>
        <v>1048.23</v>
      </c>
      <c r="BM6" s="21">
        <f t="shared" si="7"/>
        <v>1130.42</v>
      </c>
      <c r="BN6" s="21">
        <f t="shared" si="7"/>
        <v>1245.0999999999999</v>
      </c>
      <c r="BO6" s="21">
        <f t="shared" si="7"/>
        <v>1108.8</v>
      </c>
      <c r="BP6" s="20" t="str">
        <f>IF(BP7="","",IF(BP7="-","【-】","【"&amp;SUBSTITUTE(TEXT(BP7,"#,##0.00"),"-","△")&amp;"】"))</f>
        <v>【669.12】</v>
      </c>
      <c r="BQ6" s="21" t="str">
        <f>IF(BQ7="",NA(),BQ7)</f>
        <v>-</v>
      </c>
      <c r="BR6" s="21">
        <f t="shared" ref="BR6:BZ6" si="8">IF(BR7="",NA(),BR7)</f>
        <v>84</v>
      </c>
      <c r="BS6" s="21">
        <f t="shared" si="8"/>
        <v>98.04</v>
      </c>
      <c r="BT6" s="21">
        <f t="shared" si="8"/>
        <v>87.98</v>
      </c>
      <c r="BU6" s="21">
        <f t="shared" si="8"/>
        <v>96.73</v>
      </c>
      <c r="BV6" s="21" t="str">
        <f t="shared" si="8"/>
        <v>-</v>
      </c>
      <c r="BW6" s="21">
        <f t="shared" si="8"/>
        <v>78.92</v>
      </c>
      <c r="BX6" s="21">
        <f t="shared" si="8"/>
        <v>74.17</v>
      </c>
      <c r="BY6" s="21">
        <f t="shared" si="8"/>
        <v>79.77</v>
      </c>
      <c r="BZ6" s="21">
        <f t="shared" si="8"/>
        <v>79.63</v>
      </c>
      <c r="CA6" s="20" t="str">
        <f>IF(CA7="","",IF(CA7="-","【-】","【"&amp;SUBSTITUTE(TEXT(CA7,"#,##0.00"),"-","△")&amp;"】"))</f>
        <v>【99.73】</v>
      </c>
      <c r="CB6" s="21" t="str">
        <f>IF(CB7="",NA(),CB7)</f>
        <v>-</v>
      </c>
      <c r="CC6" s="21">
        <f t="shared" ref="CC6:CK6" si="9">IF(CC7="",NA(),CC7)</f>
        <v>174.49</v>
      </c>
      <c r="CD6" s="21">
        <f t="shared" si="9"/>
        <v>150.35</v>
      </c>
      <c r="CE6" s="21">
        <f t="shared" si="9"/>
        <v>166.51</v>
      </c>
      <c r="CF6" s="21">
        <f t="shared" si="9"/>
        <v>152.43</v>
      </c>
      <c r="CG6" s="21" t="str">
        <f t="shared" si="9"/>
        <v>-</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f t="shared" si="10"/>
        <v>49.68</v>
      </c>
      <c r="CT6" s="21">
        <f t="shared" si="10"/>
        <v>49.27</v>
      </c>
      <c r="CU6" s="21">
        <f t="shared" si="10"/>
        <v>49.47</v>
      </c>
      <c r="CV6" s="21">
        <f t="shared" si="10"/>
        <v>48.19</v>
      </c>
      <c r="CW6" s="20" t="str">
        <f>IF(CW7="","",IF(CW7="-","【-】","【"&amp;SUBSTITUTE(TEXT(CW7,"#,##0.00"),"-","△")&amp;"】"))</f>
        <v>【59.99】</v>
      </c>
      <c r="CX6" s="21" t="str">
        <f>IF(CX7="",NA(),CX7)</f>
        <v>-</v>
      </c>
      <c r="CY6" s="21">
        <f t="shared" ref="CY6:DG6" si="11">IF(CY7="",NA(),CY7)</f>
        <v>93.44</v>
      </c>
      <c r="CZ6" s="21">
        <f t="shared" si="11"/>
        <v>93.93</v>
      </c>
      <c r="DA6" s="21">
        <f t="shared" si="11"/>
        <v>94.67</v>
      </c>
      <c r="DB6" s="21">
        <f t="shared" si="11"/>
        <v>94.48</v>
      </c>
      <c r="DC6" s="21" t="str">
        <f t="shared" si="11"/>
        <v>-</v>
      </c>
      <c r="DD6" s="21">
        <f t="shared" si="11"/>
        <v>83.35</v>
      </c>
      <c r="DE6" s="21">
        <f t="shared" si="11"/>
        <v>83.16</v>
      </c>
      <c r="DF6" s="21">
        <f t="shared" si="11"/>
        <v>82.06</v>
      </c>
      <c r="DG6" s="21">
        <f t="shared" si="11"/>
        <v>82.26</v>
      </c>
      <c r="DH6" s="20" t="str">
        <f>IF(DH7="","",IF(DH7="-","【-】","【"&amp;SUBSTITUTE(TEXT(DH7,"#,##0.00"),"-","△")&amp;"】"))</f>
        <v>【95.72】</v>
      </c>
      <c r="DI6" s="21" t="str">
        <f>IF(DI7="",NA(),DI7)</f>
        <v>-</v>
      </c>
      <c r="DJ6" s="21">
        <f t="shared" ref="DJ6:DR6" si="12">IF(DJ7="",NA(),DJ7)</f>
        <v>2.96</v>
      </c>
      <c r="DK6" s="21">
        <f t="shared" si="12"/>
        <v>5.47</v>
      </c>
      <c r="DL6" s="21">
        <f t="shared" si="12"/>
        <v>8.3800000000000008</v>
      </c>
      <c r="DM6" s="21">
        <f t="shared" si="12"/>
        <v>11.09</v>
      </c>
      <c r="DN6" s="21" t="str">
        <f t="shared" si="12"/>
        <v>-</v>
      </c>
      <c r="DO6" s="21">
        <f t="shared" si="12"/>
        <v>26.06</v>
      </c>
      <c r="DP6" s="21">
        <f t="shared" si="12"/>
        <v>24.1</v>
      </c>
      <c r="DQ6" s="21">
        <f t="shared" si="12"/>
        <v>19.93</v>
      </c>
      <c r="DR6" s="21">
        <f t="shared" si="12"/>
        <v>21.94</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【6.54】</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252140</v>
      </c>
      <c r="D7" s="23">
        <v>46</v>
      </c>
      <c r="E7" s="23">
        <v>17</v>
      </c>
      <c r="F7" s="23">
        <v>1</v>
      </c>
      <c r="G7" s="23">
        <v>0</v>
      </c>
      <c r="H7" s="23" t="s">
        <v>96</v>
      </c>
      <c r="I7" s="23" t="s">
        <v>97</v>
      </c>
      <c r="J7" s="23" t="s">
        <v>98</v>
      </c>
      <c r="K7" s="23" t="s">
        <v>99</v>
      </c>
      <c r="L7" s="23" t="s">
        <v>100</v>
      </c>
      <c r="M7" s="23" t="s">
        <v>101</v>
      </c>
      <c r="N7" s="24" t="s">
        <v>102</v>
      </c>
      <c r="O7" s="24">
        <v>54.61</v>
      </c>
      <c r="P7" s="24">
        <v>47.91</v>
      </c>
      <c r="Q7" s="24">
        <v>81.28</v>
      </c>
      <c r="R7" s="24">
        <v>2827</v>
      </c>
      <c r="S7" s="24">
        <v>38136</v>
      </c>
      <c r="T7" s="24">
        <v>250.39</v>
      </c>
      <c r="U7" s="24">
        <v>152.31</v>
      </c>
      <c r="V7" s="24">
        <v>18230</v>
      </c>
      <c r="W7" s="24">
        <v>10.06</v>
      </c>
      <c r="X7" s="24">
        <v>1812.13</v>
      </c>
      <c r="Y7" s="24" t="s">
        <v>102</v>
      </c>
      <c r="Z7" s="24">
        <v>107.68</v>
      </c>
      <c r="AA7" s="24">
        <v>102.38</v>
      </c>
      <c r="AB7" s="24">
        <v>106.8</v>
      </c>
      <c r="AC7" s="24">
        <v>107.85</v>
      </c>
      <c r="AD7" s="24" t="s">
        <v>102</v>
      </c>
      <c r="AE7" s="24">
        <v>106.83</v>
      </c>
      <c r="AF7" s="24">
        <v>109.21</v>
      </c>
      <c r="AG7" s="24">
        <v>107.81</v>
      </c>
      <c r="AH7" s="24">
        <v>107.54</v>
      </c>
      <c r="AI7" s="24">
        <v>107.02</v>
      </c>
      <c r="AJ7" s="24" t="s">
        <v>102</v>
      </c>
      <c r="AK7" s="24">
        <v>0</v>
      </c>
      <c r="AL7" s="24">
        <v>0</v>
      </c>
      <c r="AM7" s="24">
        <v>0</v>
      </c>
      <c r="AN7" s="24">
        <v>0</v>
      </c>
      <c r="AO7" s="24" t="s">
        <v>102</v>
      </c>
      <c r="AP7" s="24">
        <v>22.02</v>
      </c>
      <c r="AQ7" s="24">
        <v>15.73</v>
      </c>
      <c r="AR7" s="24">
        <v>18.2</v>
      </c>
      <c r="AS7" s="24">
        <v>19.059999999999999</v>
      </c>
      <c r="AT7" s="24">
        <v>3.09</v>
      </c>
      <c r="AU7" s="24" t="s">
        <v>102</v>
      </c>
      <c r="AV7" s="24">
        <v>16.16</v>
      </c>
      <c r="AW7" s="24">
        <v>12.66</v>
      </c>
      <c r="AX7" s="24">
        <v>13.83</v>
      </c>
      <c r="AY7" s="24">
        <v>12.05</v>
      </c>
      <c r="AZ7" s="24" t="s">
        <v>102</v>
      </c>
      <c r="BA7" s="24">
        <v>68.040000000000006</v>
      </c>
      <c r="BB7" s="24">
        <v>57.26</v>
      </c>
      <c r="BC7" s="24">
        <v>48.56</v>
      </c>
      <c r="BD7" s="24">
        <v>47.58</v>
      </c>
      <c r="BE7" s="24">
        <v>71.39</v>
      </c>
      <c r="BF7" s="24" t="s">
        <v>102</v>
      </c>
      <c r="BG7" s="24">
        <v>1599.73</v>
      </c>
      <c r="BH7" s="24">
        <v>1484.31</v>
      </c>
      <c r="BI7" s="24">
        <v>1115.79</v>
      </c>
      <c r="BJ7" s="24">
        <v>631.12</v>
      </c>
      <c r="BK7" s="24" t="s">
        <v>102</v>
      </c>
      <c r="BL7" s="24">
        <v>1048.23</v>
      </c>
      <c r="BM7" s="24">
        <v>1130.42</v>
      </c>
      <c r="BN7" s="24">
        <v>1245.0999999999999</v>
      </c>
      <c r="BO7" s="24">
        <v>1108.8</v>
      </c>
      <c r="BP7" s="24">
        <v>669.12</v>
      </c>
      <c r="BQ7" s="24" t="s">
        <v>102</v>
      </c>
      <c r="BR7" s="24">
        <v>84</v>
      </c>
      <c r="BS7" s="24">
        <v>98.04</v>
      </c>
      <c r="BT7" s="24">
        <v>87.98</v>
      </c>
      <c r="BU7" s="24">
        <v>96.73</v>
      </c>
      <c r="BV7" s="24" t="s">
        <v>102</v>
      </c>
      <c r="BW7" s="24">
        <v>78.92</v>
      </c>
      <c r="BX7" s="24">
        <v>74.17</v>
      </c>
      <c r="BY7" s="24">
        <v>79.77</v>
      </c>
      <c r="BZ7" s="24">
        <v>79.63</v>
      </c>
      <c r="CA7" s="24">
        <v>99.73</v>
      </c>
      <c r="CB7" s="24" t="s">
        <v>102</v>
      </c>
      <c r="CC7" s="24">
        <v>174.49</v>
      </c>
      <c r="CD7" s="24">
        <v>150.35</v>
      </c>
      <c r="CE7" s="24">
        <v>166.51</v>
      </c>
      <c r="CF7" s="24">
        <v>152.43</v>
      </c>
      <c r="CG7" s="24" t="s">
        <v>102</v>
      </c>
      <c r="CH7" s="24">
        <v>220.31</v>
      </c>
      <c r="CI7" s="24">
        <v>230.95</v>
      </c>
      <c r="CJ7" s="24">
        <v>214.56</v>
      </c>
      <c r="CK7" s="24">
        <v>213.66</v>
      </c>
      <c r="CL7" s="24">
        <v>134.97999999999999</v>
      </c>
      <c r="CM7" s="24" t="s">
        <v>102</v>
      </c>
      <c r="CN7" s="24" t="s">
        <v>102</v>
      </c>
      <c r="CO7" s="24" t="s">
        <v>102</v>
      </c>
      <c r="CP7" s="24" t="s">
        <v>102</v>
      </c>
      <c r="CQ7" s="24" t="s">
        <v>102</v>
      </c>
      <c r="CR7" s="24" t="s">
        <v>102</v>
      </c>
      <c r="CS7" s="24">
        <v>49.68</v>
      </c>
      <c r="CT7" s="24">
        <v>49.27</v>
      </c>
      <c r="CU7" s="24">
        <v>49.47</v>
      </c>
      <c r="CV7" s="24">
        <v>48.19</v>
      </c>
      <c r="CW7" s="24">
        <v>59.99</v>
      </c>
      <c r="CX7" s="24" t="s">
        <v>102</v>
      </c>
      <c r="CY7" s="24">
        <v>93.44</v>
      </c>
      <c r="CZ7" s="24">
        <v>93.93</v>
      </c>
      <c r="DA7" s="24">
        <v>94.67</v>
      </c>
      <c r="DB7" s="24">
        <v>94.48</v>
      </c>
      <c r="DC7" s="24" t="s">
        <v>102</v>
      </c>
      <c r="DD7" s="24">
        <v>83.35</v>
      </c>
      <c r="DE7" s="24">
        <v>83.16</v>
      </c>
      <c r="DF7" s="24">
        <v>82.06</v>
      </c>
      <c r="DG7" s="24">
        <v>82.26</v>
      </c>
      <c r="DH7" s="24">
        <v>95.72</v>
      </c>
      <c r="DI7" s="24" t="s">
        <v>102</v>
      </c>
      <c r="DJ7" s="24">
        <v>2.96</v>
      </c>
      <c r="DK7" s="24">
        <v>5.47</v>
      </c>
      <c r="DL7" s="24">
        <v>8.3800000000000008</v>
      </c>
      <c r="DM7" s="24">
        <v>11.09</v>
      </c>
      <c r="DN7" s="24" t="s">
        <v>102</v>
      </c>
      <c r="DO7" s="24">
        <v>26.06</v>
      </c>
      <c r="DP7" s="24">
        <v>24.1</v>
      </c>
      <c r="DQ7" s="24">
        <v>19.93</v>
      </c>
      <c r="DR7" s="24">
        <v>21.94</v>
      </c>
      <c r="DS7" s="24">
        <v>38.17</v>
      </c>
      <c r="DT7" s="24" t="s">
        <v>102</v>
      </c>
      <c r="DU7" s="24">
        <v>0</v>
      </c>
      <c r="DV7" s="24">
        <v>0</v>
      </c>
      <c r="DW7" s="24">
        <v>0</v>
      </c>
      <c r="DX7" s="24">
        <v>0</v>
      </c>
      <c r="DY7" s="24" t="s">
        <v>102</v>
      </c>
      <c r="DZ7" s="24">
        <v>0</v>
      </c>
      <c r="EA7" s="24">
        <v>0</v>
      </c>
      <c r="EB7" s="24">
        <v>0</v>
      </c>
      <c r="EC7" s="24">
        <v>0</v>
      </c>
      <c r="ED7" s="24">
        <v>6.54</v>
      </c>
      <c r="EE7" s="24" t="s">
        <v>102</v>
      </c>
      <c r="EF7" s="24">
        <v>0</v>
      </c>
      <c r="EG7" s="24">
        <v>0</v>
      </c>
      <c r="EH7" s="24">
        <v>0</v>
      </c>
      <c r="EI7" s="24">
        <v>0</v>
      </c>
      <c r="EJ7" s="24" t="s">
        <v>102</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2023-01-17T01:55:49Z</cp:lastPrinted>
  <dcterms:created xsi:type="dcterms:W3CDTF">2022-12-01T01:19:58Z</dcterms:created>
  <dcterms:modified xsi:type="dcterms:W3CDTF">2023-01-23T10:58:29Z</dcterms:modified>
  <cp:category/>
</cp:coreProperties>
</file>