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1008\01_部署専用\02_総務部\02_財政契約課\2021年度\財政担当\12 公営企業・第三セクター\公営企業\R3\02_調査・照会\【済】20220106_（0128〆）公営企業に係る経営比較分析表（令和２年度決算）の分析等について\04_市提出\"/>
    </mc:Choice>
  </mc:AlternateContent>
  <workbookProtection workbookAlgorithmName="SHA-512" workbookHashValue="4OPZx9KGq+LEKoo9R2P+wki/excBXmiGyZMjMqsSzqo2Htx16XllzP6S2wlfEt087gDPjxU7T0CtrlGBRvehDQ==" workbookSaltValue="G2eB1bPV/h8NTw8QkkKSnA==" workbookSpinCount="100000" lockStructure="1"/>
  <bookViews>
    <workbookView showHorizontalScroll="0" showVerticalScroll="0" showSheetTabs="0" xWindow="0" yWindow="0" windowWidth="23040" windowHeight="909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P10" i="4"/>
  <c r="I10" i="4"/>
  <c r="AT8" i="4"/>
  <c r="AL8" i="4"/>
  <c r="W8" i="4"/>
  <c r="P8" i="4"/>
  <c r="I8" i="4"/>
  <c r="B6" i="4"/>
</calcChain>
</file>

<file path=xl/sharedStrings.xml><?xml version="1.0" encoding="utf-8"?>
<sst xmlns="http://schemas.openxmlformats.org/spreadsheetml/2006/main" count="275" uniqueCount="117">
  <si>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</si>
  <si>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</si>
  <si>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</si>
  <si>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</si>
  <si>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</si>
  <si>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</si>
  <si>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</si>
  <si>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</si>
  <si>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</si>
  <si>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</si>
  <si>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</si>
  <si>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</si>
  <si>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</si>
  <si>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</si>
  <si>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</si>
  <si>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</si>
  <si>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</si>
  <si>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</si>
  <si>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</si>
  <si>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</si>
  <si>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</si>
  <si>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</si>
  <si>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</si>
  <si>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</si>
  <si>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</si>
  <si>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</si>
  <si>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</si>
  <si>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</si>
  <si>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</si>
  <si>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</si>
  <si>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</si>
  <si>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</si>
  <si>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</si>
  <si>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</si>
  <si>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</si>
  <si>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</si>
  <si>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</si>
  <si>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</si>
  <si>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</si>
  <si>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</si>
  <si>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</si>
  <si>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</si>
  <si>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</si>
  <si>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</si>
  <si>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</si>
  <si>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</si>
  <si>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</si>
  <si>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</si>
  <si>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</si>
  <si>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</si>
  <si>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</si>
  <si>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</si>
  <si>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</si>
  <si>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</si>
  <si>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</si>
  <si>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</si>
  <si>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</si>
  <si>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</si>
  <si>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</si>
  <si>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</si>
  <si>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</si>
  <si>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</si>
  <si>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</si>
  <si>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</si>
  <si>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</si>
  <si>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</si>
  <si>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</si>
  <si>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</si>
  <si>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</si>
  <si>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</si>
  <si>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</si>
  <si>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</si>
  <si>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</si>
  <si>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</si>
  <si>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</si>
  <si>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</si>
  <si>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</si>
  <si>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</si>
  <si>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</si>
  <si>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</si>
  <si>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</si>
  <si>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</si>
  <si>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</si>
  <si>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</si>
  <si>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</si>
  <si>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</si>
  <si>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</si>
  <si>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</si>
  <si>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</si>
  <si>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</si>
  <si>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</si>
  <si>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</si>
  <si>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</si>
  <si>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</si>
  <si>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</si>
  <si>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</si>
  <si>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米原市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</si>
  <si>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</si>
  <si>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</si>
  <si>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</si>
  <si>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</si>
  <si>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</si>
  <si>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</si>
  <si>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</si>
  <si>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</si>
  <si>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</si>
  <si>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</si>
  <si>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</si>
  <si>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</si>
  <si>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</si>
  <si>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</si>
  <si>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</si>
  <si>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</si>
  <si>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</si>
  <si>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費回収率が100％を下回っており、経営状況は厳しいと言わざるを得ません。今後は、人口減少に伴う有収水量の減少が懸念されるため、投資の効率化や維持管理費の削減等を行い、水洗化率の向上に努めることにより、有収水量を増加させ、料金収入の増収を図ることで、経営改善に取り組んでいきます。
　また、施設が破損してから対応する事後対応型から、計画的に点検・補修・改築等を行う予防保全型に移行していくことで、施設の安全性向上や長寿命化を図り、効率的な事業運営に取り組んでいきます。</t>
    <phoneticPr fontId="16"/>
  </si>
  <si>
    <t>　下水道施設長寿命化基本計画および農業集落排水処理施設に係る最適整備構想に基づき、計画的な施設の老朽化状況等の調査および改築・更新工事を実施し、施設寿命の延伸を図ります。
　農業集落排水の公共下水道接続計画に基づき、創設から30年経過する老朽化処理場を順次、公共下水道に接続し、維持管理に係る経費の削減を図ります。</t>
    <phoneticPr fontId="16"/>
  </si>
  <si>
    <t xml:space="preserve"> 経費回収率が100％を下回っており、料金で回収すべき経費をすべて料金では賄えていない状況です。将来の人口減少を考慮すると、料金収入も減少が見込まれるため、今後ますます厳しくなることが想定されます。
　汚水処理原価については、全国平均および類似団体平均より高いことから投資の効率化や維持管理費の削減等により、健全経営を継続していく必要があると考えられます。
　水洗化率については、類似団体平均および全国平均を上回っており、水洗化啓発活動を効果的に行えていると言えます。</t>
    <rPh sb="113" eb="115">
      <t>ゼンコク</t>
    </rPh>
    <rPh sb="115" eb="117">
      <t>ヘイキン</t>
    </rPh>
    <rPh sb="128" eb="129">
      <t>タカ</t>
    </rPh>
    <rPh sb="154" eb="156">
      <t>ケンゼン</t>
    </rPh>
    <rPh sb="156" eb="158">
      <t>ケイエイ</t>
    </rPh>
    <rPh sb="159" eb="161">
      <t>ケイゾク</t>
    </rPh>
    <rPh sb="229" eb="230">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</si>
</sst>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0B3-454C-9201-E2DD299B960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0.02</c:v>
                </c:pt>
              </c:numCache>
            </c:numRef>
          </c:val>
          <c:smooth val="0"/>
          <c:extLst>
            <c:ext xmlns:c16="http://schemas.microsoft.com/office/drawing/2014/chart" uri="{C3380CC4-5D6E-409C-BE32-E72D297353CC}">
              <c16:uniqueId val="{00000001-40B3-454C-9201-E2DD299B960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57.08</c:v>
                </c:pt>
                <c:pt idx="3">
                  <c:v>56.53</c:v>
                </c:pt>
                <c:pt idx="4">
                  <c:v>58.51</c:v>
                </c:pt>
              </c:numCache>
            </c:numRef>
          </c:val>
          <c:extLst>
            <c:ext xmlns:c16="http://schemas.microsoft.com/office/drawing/2014/chart" uri="{C3380CC4-5D6E-409C-BE32-E72D297353CC}">
              <c16:uniqueId val="{00000000-5E01-4098-BC2D-86E9B63A31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50.68</c:v>
                </c:pt>
                <c:pt idx="3">
                  <c:v>54.06</c:v>
                </c:pt>
                <c:pt idx="4">
                  <c:v>55.26</c:v>
                </c:pt>
              </c:numCache>
            </c:numRef>
          </c:val>
          <c:smooth val="0"/>
          <c:extLst>
            <c:ext xmlns:c16="http://schemas.microsoft.com/office/drawing/2014/chart" uri="{C3380CC4-5D6E-409C-BE32-E72D297353CC}">
              <c16:uniqueId val="{00000001-5E01-4098-BC2D-86E9B63A31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95.59</c:v>
                </c:pt>
                <c:pt idx="3">
                  <c:v>95.55</c:v>
                </c:pt>
                <c:pt idx="4">
                  <c:v>95.93</c:v>
                </c:pt>
              </c:numCache>
            </c:numRef>
          </c:val>
          <c:extLst>
            <c:ext xmlns:c16="http://schemas.microsoft.com/office/drawing/2014/chart" uri="{C3380CC4-5D6E-409C-BE32-E72D297353CC}">
              <c16:uniqueId val="{00000000-68B8-4055-91E8-7EA91CE2EB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84.86</c:v>
                </c:pt>
                <c:pt idx="3">
                  <c:v>90.11</c:v>
                </c:pt>
                <c:pt idx="4">
                  <c:v>90.52</c:v>
                </c:pt>
              </c:numCache>
            </c:numRef>
          </c:val>
          <c:smooth val="0"/>
          <c:extLst>
            <c:ext xmlns:c16="http://schemas.microsoft.com/office/drawing/2014/chart" uri="{C3380CC4-5D6E-409C-BE32-E72D297353CC}">
              <c16:uniqueId val="{00000001-68B8-4055-91E8-7EA91CE2EB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122.54</c:v>
                </c:pt>
                <c:pt idx="3">
                  <c:v>119.35</c:v>
                </c:pt>
                <c:pt idx="4">
                  <c:v>118.74</c:v>
                </c:pt>
              </c:numCache>
            </c:numRef>
          </c:val>
          <c:extLst>
            <c:ext xmlns:c16="http://schemas.microsoft.com/office/drawing/2014/chart" uri="{C3380CC4-5D6E-409C-BE32-E72D297353CC}">
              <c16:uniqueId val="{00000000-A6BD-4FB8-9E42-A8E00DD8F3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101.77</c:v>
                </c:pt>
                <c:pt idx="3">
                  <c:v>101.91</c:v>
                </c:pt>
                <c:pt idx="4">
                  <c:v>103.09</c:v>
                </c:pt>
              </c:numCache>
            </c:numRef>
          </c:val>
          <c:smooth val="0"/>
          <c:extLst>
            <c:ext xmlns:c16="http://schemas.microsoft.com/office/drawing/2014/chart" uri="{C3380CC4-5D6E-409C-BE32-E72D297353CC}">
              <c16:uniqueId val="{00000001-A6BD-4FB8-9E42-A8E00DD8F3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4.88</c:v>
                </c:pt>
                <c:pt idx="3">
                  <c:v>9.75</c:v>
                </c:pt>
                <c:pt idx="4">
                  <c:v>13.16</c:v>
                </c:pt>
              </c:numCache>
            </c:numRef>
          </c:val>
          <c:extLst>
            <c:ext xmlns:c16="http://schemas.microsoft.com/office/drawing/2014/chart" uri="{C3380CC4-5D6E-409C-BE32-E72D297353CC}">
              <c16:uniqueId val="{00000000-88ED-48E8-91B0-1981FB437F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24.13</c:v>
                </c:pt>
                <c:pt idx="3">
                  <c:v>28.19</c:v>
                </c:pt>
                <c:pt idx="4">
                  <c:v>24.8</c:v>
                </c:pt>
              </c:numCache>
            </c:numRef>
          </c:val>
          <c:smooth val="0"/>
          <c:extLst>
            <c:ext xmlns:c16="http://schemas.microsoft.com/office/drawing/2014/chart" uri="{C3380CC4-5D6E-409C-BE32-E72D297353CC}">
              <c16:uniqueId val="{00000001-88ED-48E8-91B0-1981FB437F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2C-4FBD-B6DC-1D1FA103E31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12C-4FBD-B6DC-1D1FA103E31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97C-4A06-BACE-2CC274AC53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227.4</c:v>
                </c:pt>
                <c:pt idx="3">
                  <c:v>127.98</c:v>
                </c:pt>
                <c:pt idx="4">
                  <c:v>101.24</c:v>
                </c:pt>
              </c:numCache>
            </c:numRef>
          </c:val>
          <c:smooth val="0"/>
          <c:extLst>
            <c:ext xmlns:c16="http://schemas.microsoft.com/office/drawing/2014/chart" uri="{C3380CC4-5D6E-409C-BE32-E72D297353CC}">
              <c16:uniqueId val="{00000001-A97C-4A06-BACE-2CC274AC53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30.47</c:v>
                </c:pt>
                <c:pt idx="3">
                  <c:v>40.71</c:v>
                </c:pt>
                <c:pt idx="4">
                  <c:v>47.86</c:v>
                </c:pt>
              </c:numCache>
            </c:numRef>
          </c:val>
          <c:extLst>
            <c:ext xmlns:c16="http://schemas.microsoft.com/office/drawing/2014/chart" uri="{C3380CC4-5D6E-409C-BE32-E72D297353CC}">
              <c16:uniqueId val="{00000000-67E1-4992-9F27-9DB0CB81D3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29.54</c:v>
                </c:pt>
                <c:pt idx="3">
                  <c:v>44.14</c:v>
                </c:pt>
                <c:pt idx="4">
                  <c:v>37.24</c:v>
                </c:pt>
              </c:numCache>
            </c:numRef>
          </c:val>
          <c:smooth val="0"/>
          <c:extLst>
            <c:ext xmlns:c16="http://schemas.microsoft.com/office/drawing/2014/chart" uri="{C3380CC4-5D6E-409C-BE32-E72D297353CC}">
              <c16:uniqueId val="{00000001-67E1-4992-9F27-9DB0CB81D3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64.39</c:v>
                </c:pt>
                <c:pt idx="3">
                  <c:v>59.52</c:v>
                </c:pt>
                <c:pt idx="4">
                  <c:v>207.17</c:v>
                </c:pt>
              </c:numCache>
            </c:numRef>
          </c:val>
          <c:extLst>
            <c:ext xmlns:c16="http://schemas.microsoft.com/office/drawing/2014/chart" uri="{C3380CC4-5D6E-409C-BE32-E72D297353CC}">
              <c16:uniqueId val="{00000000-A93F-4EE2-AADA-D143F84AAB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789.46</c:v>
                </c:pt>
                <c:pt idx="3">
                  <c:v>654.71</c:v>
                </c:pt>
                <c:pt idx="4">
                  <c:v>783.8</c:v>
                </c:pt>
              </c:numCache>
            </c:numRef>
          </c:val>
          <c:smooth val="0"/>
          <c:extLst>
            <c:ext xmlns:c16="http://schemas.microsoft.com/office/drawing/2014/chart" uri="{C3380CC4-5D6E-409C-BE32-E72D297353CC}">
              <c16:uniqueId val="{00000001-A93F-4EE2-AADA-D143F84AAB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58.6</c:v>
                </c:pt>
                <c:pt idx="3">
                  <c:v>55.8</c:v>
                </c:pt>
                <c:pt idx="4">
                  <c:v>45.85</c:v>
                </c:pt>
              </c:numCache>
            </c:numRef>
          </c:val>
          <c:extLst>
            <c:ext xmlns:c16="http://schemas.microsoft.com/office/drawing/2014/chart" uri="{C3380CC4-5D6E-409C-BE32-E72D297353CC}">
              <c16:uniqueId val="{00000000-3819-4D89-9161-62BF92EB43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57.77</c:v>
                </c:pt>
                <c:pt idx="3">
                  <c:v>65.37</c:v>
                </c:pt>
                <c:pt idx="4">
                  <c:v>68.11</c:v>
                </c:pt>
              </c:numCache>
            </c:numRef>
          </c:val>
          <c:smooth val="0"/>
          <c:extLst>
            <c:ext xmlns:c16="http://schemas.microsoft.com/office/drawing/2014/chart" uri="{C3380CC4-5D6E-409C-BE32-E72D297353CC}">
              <c16:uniqueId val="{00000001-3819-4D89-9161-62BF92EB43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241.01</c:v>
                </c:pt>
                <c:pt idx="3">
                  <c:v>253.82</c:v>
                </c:pt>
                <c:pt idx="4">
                  <c:v>309.49</c:v>
                </c:pt>
              </c:numCache>
            </c:numRef>
          </c:val>
          <c:extLst>
            <c:ext xmlns:c16="http://schemas.microsoft.com/office/drawing/2014/chart" uri="{C3380CC4-5D6E-409C-BE32-E72D297353CC}">
              <c16:uniqueId val="{00000000-8DF5-4553-8457-DE897123633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274.35000000000002</c:v>
                </c:pt>
                <c:pt idx="3">
                  <c:v>228.99</c:v>
                </c:pt>
                <c:pt idx="4">
                  <c:v>222.41</c:v>
                </c:pt>
              </c:numCache>
            </c:numRef>
          </c:val>
          <c:smooth val="0"/>
          <c:extLst>
            <c:ext xmlns:c16="http://schemas.microsoft.com/office/drawing/2014/chart" uri="{C3380CC4-5D6E-409C-BE32-E72D297353CC}">
              <c16:uniqueId val="{00000001-8DF5-4553-8457-DE897123633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90" zoomScaleNormal="9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滋賀県　米原市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38525</v>
      </c>
      <c r="AM8" s="51"/>
      <c r="AN8" s="51"/>
      <c r="AO8" s="51"/>
      <c r="AP8" s="51"/>
      <c r="AQ8" s="51"/>
      <c r="AR8" s="51"/>
      <c r="AS8" s="51"/>
      <c r="AT8" s="46">
        <f>データ!T6</f>
        <v>250.39</v>
      </c>
      <c r="AU8" s="46"/>
      <c r="AV8" s="46"/>
      <c r="AW8" s="46"/>
      <c r="AX8" s="46"/>
      <c r="AY8" s="46"/>
      <c r="AZ8" s="46"/>
      <c r="BA8" s="46"/>
      <c r="BB8" s="46">
        <f>データ!U6</f>
        <v>153.86000000000001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69.33</v>
      </c>
      <c r="J10" s="46"/>
      <c r="K10" s="46"/>
      <c r="L10" s="46"/>
      <c r="M10" s="46"/>
      <c r="N10" s="46"/>
      <c r="O10" s="46"/>
      <c r="P10" s="46">
        <f>データ!P6</f>
        <v>9.1300000000000008</v>
      </c>
      <c r="Q10" s="46"/>
      <c r="R10" s="46"/>
      <c r="S10" s="46"/>
      <c r="T10" s="46"/>
      <c r="U10" s="46"/>
      <c r="V10" s="46"/>
      <c r="W10" s="46">
        <f>データ!Q6</f>
        <v>86.82</v>
      </c>
      <c r="X10" s="46"/>
      <c r="Y10" s="46"/>
      <c r="Z10" s="46"/>
      <c r="AA10" s="46"/>
      <c r="AB10" s="46"/>
      <c r="AC10" s="46"/>
      <c r="AD10" s="51">
        <f>データ!R6</f>
        <v>2827</v>
      </c>
      <c r="AE10" s="51"/>
      <c r="AF10" s="51"/>
      <c r="AG10" s="51"/>
      <c r="AH10" s="51"/>
      <c r="AI10" s="51"/>
      <c r="AJ10" s="51"/>
      <c r="AK10" s="2"/>
      <c r="AL10" s="51">
        <f>データ!V6</f>
        <v>3510</v>
      </c>
      <c r="AM10" s="51"/>
      <c r="AN10" s="51"/>
      <c r="AO10" s="51"/>
      <c r="AP10" s="51"/>
      <c r="AQ10" s="51"/>
      <c r="AR10" s="51"/>
      <c r="AS10" s="51"/>
      <c r="AT10" s="46">
        <f>データ!W6</f>
        <v>1.64</v>
      </c>
      <c r="AU10" s="46"/>
      <c r="AV10" s="46"/>
      <c r="AW10" s="46"/>
      <c r="AX10" s="46"/>
      <c r="AY10" s="46"/>
      <c r="AZ10" s="46"/>
      <c r="BA10" s="46"/>
      <c r="BB10" s="46">
        <f>データ!X6</f>
        <v>2140.2399999999998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R7KPP9lctBoxw3S87bzRK3C7O4EuLrGuqOlgBAIR6EAGW5y0RrQUPPtvRqr7gT+A80GG5pRp++aKXN37V6UL1A==" saltValue="Adw+G9fHE0r2kqGFs3OY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252140</v>
      </c>
      <c r="D6" s="33">
        <f t="shared" si="3"/>
        <v>46</v>
      </c>
      <c r="E6" s="33">
        <f t="shared" si="3"/>
        <v>17</v>
      </c>
      <c r="F6" s="33">
        <f t="shared" si="3"/>
        <v>5</v>
      </c>
      <c r="G6" s="33">
        <f t="shared" si="3"/>
        <v>0</v>
      </c>
      <c r="H6" s="33" t="str">
        <f t="shared" si="3"/>
        <v>滋賀県　米原市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69.33</v>
      </c>
      <c r="P6" s="34">
        <f t="shared" si="3"/>
        <v>9.1300000000000008</v>
      </c>
      <c r="Q6" s="34">
        <f t="shared" si="3"/>
        <v>86.82</v>
      </c>
      <c r="R6" s="34">
        <f t="shared" si="3"/>
        <v>2827</v>
      </c>
      <c r="S6" s="34">
        <f t="shared" si="3"/>
        <v>38525</v>
      </c>
      <c r="T6" s="34">
        <f t="shared" si="3"/>
        <v>250.39</v>
      </c>
      <c r="U6" s="34">
        <f t="shared" si="3"/>
        <v>153.86000000000001</v>
      </c>
      <c r="V6" s="34">
        <f t="shared" si="3"/>
        <v>3510</v>
      </c>
      <c r="W6" s="34">
        <f t="shared" si="3"/>
        <v>1.64</v>
      </c>
      <c r="X6" s="34">
        <f t="shared" si="3"/>
        <v>2140.2399999999998</v>
      </c>
      <c r="Y6" s="35" t="str">
        <f>IF(Y7="",NA(),Y7)</f>
        <v>-</v>
      </c>
      <c r="Z6" s="35" t="str">
        <f t="shared" ref="Z6:AH6" si="4">IF(Z7="",NA(),Z7)</f>
        <v>-</v>
      </c>
      <c r="AA6" s="35">
        <f t="shared" si="4"/>
        <v>122.54</v>
      </c>
      <c r="AB6" s="35">
        <f t="shared" si="4"/>
        <v>119.35</v>
      </c>
      <c r="AC6" s="35">
        <f t="shared" si="4"/>
        <v>118.74</v>
      </c>
      <c r="AD6" s="35" t="str">
        <f t="shared" si="4"/>
        <v>-</v>
      </c>
      <c r="AE6" s="35" t="str">
        <f t="shared" si="4"/>
        <v>-</v>
      </c>
      <c r="AF6" s="35">
        <f t="shared" si="4"/>
        <v>101.77</v>
      </c>
      <c r="AG6" s="35">
        <f t="shared" si="4"/>
        <v>101.91</v>
      </c>
      <c r="AH6" s="35">
        <f t="shared" si="4"/>
        <v>103.09</v>
      </c>
      <c r="AI6" s="34" t="str">
        <f>IF(AI7="","",IF(AI7="-","【-】","【"&amp;SUBSTITUTE(TEXT(AI7,"#,##0.00"),"-","△")&amp;"】"))</f>
        <v>【104.99】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227.4</v>
      </c>
      <c r="AR6" s="35">
        <f t="shared" si="5"/>
        <v>127.98</v>
      </c>
      <c r="AS6" s="35">
        <f t="shared" si="5"/>
        <v>101.24</v>
      </c>
      <c r="AT6" s="34" t="str">
        <f>IF(AT7="","",IF(AT7="-","【-】","【"&amp;SUBSTITUTE(TEXT(AT7,"#,##0.00"),"-","△")&amp;"】"))</f>
        <v>【121.19】</v>
      </c>
      <c r="AU6" s="35" t="str">
        <f>IF(AU7="",NA(),AU7)</f>
        <v>-</v>
      </c>
      <c r="AV6" s="35" t="str">
        <f t="shared" ref="AV6:BD6" si="6">IF(AV7="",NA(),AV7)</f>
        <v>-</v>
      </c>
      <c r="AW6" s="35">
        <f t="shared" si="6"/>
        <v>30.47</v>
      </c>
      <c r="AX6" s="35">
        <f t="shared" si="6"/>
        <v>40.71</v>
      </c>
      <c r="AY6" s="35">
        <f t="shared" si="6"/>
        <v>47.86</v>
      </c>
      <c r="AZ6" s="35" t="str">
        <f t="shared" si="6"/>
        <v>-</v>
      </c>
      <c r="BA6" s="35" t="str">
        <f t="shared" si="6"/>
        <v>-</v>
      </c>
      <c r="BB6" s="35">
        <f t="shared" si="6"/>
        <v>29.54</v>
      </c>
      <c r="BC6" s="35">
        <f t="shared" si="6"/>
        <v>44.14</v>
      </c>
      <c r="BD6" s="35">
        <f t="shared" si="6"/>
        <v>37.24</v>
      </c>
      <c r="BE6" s="34" t="str">
        <f>IF(BE7="","",IF(BE7="-","【-】","【"&amp;SUBSTITUTE(TEXT(BE7,"#,##0.00"),"-","△")&amp;"】"))</f>
        <v>【32.80】</v>
      </c>
      <c r="BF6" s="35" t="str">
        <f>IF(BF7="",NA(),BF7)</f>
        <v>-</v>
      </c>
      <c r="BG6" s="35" t="str">
        <f t="shared" ref="BG6:BO6" si="7">IF(BG7="",NA(),BG7)</f>
        <v>-</v>
      </c>
      <c r="BH6" s="35">
        <f t="shared" si="7"/>
        <v>64.39</v>
      </c>
      <c r="BI6" s="35">
        <f t="shared" si="7"/>
        <v>59.52</v>
      </c>
      <c r="BJ6" s="35">
        <f t="shared" si="7"/>
        <v>207.17</v>
      </c>
      <c r="BK6" s="35" t="str">
        <f t="shared" si="7"/>
        <v>-</v>
      </c>
      <c r="BL6" s="35" t="str">
        <f t="shared" si="7"/>
        <v>-</v>
      </c>
      <c r="BM6" s="35">
        <f t="shared" si="7"/>
        <v>789.46</v>
      </c>
      <c r="BN6" s="35">
        <f t="shared" si="7"/>
        <v>654.71</v>
      </c>
      <c r="BO6" s="35">
        <f t="shared" si="7"/>
        <v>783.8</v>
      </c>
      <c r="BP6" s="34" t="str">
        <f>IF(BP7="","",IF(BP7="-","【-】","【"&amp;SUBSTITUTE(TEXT(BP7,"#,##0.00"),"-","△")&amp;"】"))</f>
        <v>【832.52】</v>
      </c>
      <c r="BQ6" s="35" t="str">
        <f>IF(BQ7="",NA(),BQ7)</f>
        <v>-</v>
      </c>
      <c r="BR6" s="35" t="str">
        <f t="shared" ref="BR6:BZ6" si="8">IF(BR7="",NA(),BR7)</f>
        <v>-</v>
      </c>
      <c r="BS6" s="35">
        <f t="shared" si="8"/>
        <v>58.6</v>
      </c>
      <c r="BT6" s="35">
        <f t="shared" si="8"/>
        <v>55.8</v>
      </c>
      <c r="BU6" s="35">
        <f t="shared" si="8"/>
        <v>45.85</v>
      </c>
      <c r="BV6" s="35" t="str">
        <f t="shared" si="8"/>
        <v>-</v>
      </c>
      <c r="BW6" s="35" t="str">
        <f t="shared" si="8"/>
        <v>-</v>
      </c>
      <c r="BX6" s="35">
        <f t="shared" si="8"/>
        <v>57.77</v>
      </c>
      <c r="BY6" s="35">
        <f t="shared" si="8"/>
        <v>65.37</v>
      </c>
      <c r="BZ6" s="35">
        <f t="shared" si="8"/>
        <v>68.11</v>
      </c>
      <c r="CA6" s="34" t="str">
        <f>IF(CA7="","",IF(CA7="-","【-】","【"&amp;SUBSTITUTE(TEXT(CA7,"#,##0.00"),"-","△")&amp;"】"))</f>
        <v>【60.94】</v>
      </c>
      <c r="CB6" s="35" t="str">
        <f>IF(CB7="",NA(),CB7)</f>
        <v>-</v>
      </c>
      <c r="CC6" s="35" t="str">
        <f t="shared" ref="CC6:CK6" si="9">IF(CC7="",NA(),CC7)</f>
        <v>-</v>
      </c>
      <c r="CD6" s="35">
        <f t="shared" si="9"/>
        <v>241.01</v>
      </c>
      <c r="CE6" s="35">
        <f t="shared" si="9"/>
        <v>253.82</v>
      </c>
      <c r="CF6" s="35">
        <f t="shared" si="9"/>
        <v>309.49</v>
      </c>
      <c r="CG6" s="35" t="str">
        <f t="shared" si="9"/>
        <v>-</v>
      </c>
      <c r="CH6" s="35" t="str">
        <f t="shared" si="9"/>
        <v>-</v>
      </c>
      <c r="CI6" s="35">
        <f t="shared" si="9"/>
        <v>274.35000000000002</v>
      </c>
      <c r="CJ6" s="35">
        <f t="shared" si="9"/>
        <v>228.99</v>
      </c>
      <c r="CK6" s="35">
        <f t="shared" si="9"/>
        <v>222.41</v>
      </c>
      <c r="CL6" s="34" t="str">
        <f>IF(CL7="","",IF(CL7="-","【-】","【"&amp;SUBSTITUTE(TEXT(CL7,"#,##0.00"),"-","△")&amp;"】"))</f>
        <v>【253.04】</v>
      </c>
      <c r="CM6" s="35" t="str">
        <f>IF(CM7="",NA(),CM7)</f>
        <v>-</v>
      </c>
      <c r="CN6" s="35" t="str">
        <f t="shared" ref="CN6:CV6" si="10">IF(CN7="",NA(),CN7)</f>
        <v>-</v>
      </c>
      <c r="CO6" s="35">
        <f t="shared" si="10"/>
        <v>57.08</v>
      </c>
      <c r="CP6" s="35">
        <f t="shared" si="10"/>
        <v>56.53</v>
      </c>
      <c r="CQ6" s="35">
        <f t="shared" si="10"/>
        <v>58.51</v>
      </c>
      <c r="CR6" s="35" t="str">
        <f t="shared" si="10"/>
        <v>-</v>
      </c>
      <c r="CS6" s="35" t="str">
        <f t="shared" si="10"/>
        <v>-</v>
      </c>
      <c r="CT6" s="35">
        <f t="shared" si="10"/>
        <v>50.68</v>
      </c>
      <c r="CU6" s="35">
        <f t="shared" si="10"/>
        <v>54.06</v>
      </c>
      <c r="CV6" s="35">
        <f t="shared" si="10"/>
        <v>55.26</v>
      </c>
      <c r="CW6" s="34" t="str">
        <f>IF(CW7="","",IF(CW7="-","【-】","【"&amp;SUBSTITUTE(TEXT(CW7,"#,##0.00"),"-","△")&amp;"】"))</f>
        <v>【54.84】</v>
      </c>
      <c r="CX6" s="35" t="str">
        <f>IF(CX7="",NA(),CX7)</f>
        <v>-</v>
      </c>
      <c r="CY6" s="35" t="str">
        <f t="shared" ref="CY6:DG6" si="11">IF(CY7="",NA(),CY7)</f>
        <v>-</v>
      </c>
      <c r="CZ6" s="35">
        <f t="shared" si="11"/>
        <v>95.59</v>
      </c>
      <c r="DA6" s="35">
        <f t="shared" si="11"/>
        <v>95.55</v>
      </c>
      <c r="DB6" s="35">
        <f t="shared" si="11"/>
        <v>95.93</v>
      </c>
      <c r="DC6" s="35" t="str">
        <f t="shared" si="11"/>
        <v>-</v>
      </c>
      <c r="DD6" s="35" t="str">
        <f t="shared" si="11"/>
        <v>-</v>
      </c>
      <c r="DE6" s="35">
        <f t="shared" si="11"/>
        <v>84.86</v>
      </c>
      <c r="DF6" s="35">
        <f t="shared" si="11"/>
        <v>90.11</v>
      </c>
      <c r="DG6" s="35">
        <f t="shared" si="11"/>
        <v>90.52</v>
      </c>
      <c r="DH6" s="34" t="str">
        <f>IF(DH7="","",IF(DH7="-","【-】","【"&amp;SUBSTITUTE(TEXT(DH7,"#,##0.00"),"-","△")&amp;"】"))</f>
        <v>【86.60】</v>
      </c>
      <c r="DI6" s="35" t="str">
        <f>IF(DI7="",NA(),DI7)</f>
        <v>-</v>
      </c>
      <c r="DJ6" s="35" t="str">
        <f t="shared" ref="DJ6:DR6" si="12">IF(DJ7="",NA(),DJ7)</f>
        <v>-</v>
      </c>
      <c r="DK6" s="35">
        <f t="shared" si="12"/>
        <v>4.88</v>
      </c>
      <c r="DL6" s="35">
        <f t="shared" si="12"/>
        <v>9.75</v>
      </c>
      <c r="DM6" s="35">
        <f t="shared" si="12"/>
        <v>13.16</v>
      </c>
      <c r="DN6" s="35" t="str">
        <f t="shared" si="12"/>
        <v>-</v>
      </c>
      <c r="DO6" s="35" t="str">
        <f t="shared" si="12"/>
        <v>-</v>
      </c>
      <c r="DP6" s="35">
        <f t="shared" si="12"/>
        <v>24.13</v>
      </c>
      <c r="DQ6" s="35">
        <f t="shared" si="12"/>
        <v>28.19</v>
      </c>
      <c r="DR6" s="35">
        <f t="shared" si="12"/>
        <v>24.8</v>
      </c>
      <c r="DS6" s="34" t="str">
        <f>IF(DS7="","",IF(DS7="-","【-】","【"&amp;SUBSTITUTE(TEXT(DS7,"#,##0.00"),"-","△")&amp;"】"))</f>
        <v>【22.21】</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0.01</v>
      </c>
      <c r="EM6" s="35">
        <f t="shared" si="14"/>
        <v>0.02</v>
      </c>
      <c r="EN6" s="35">
        <f t="shared" si="14"/>
        <v>0.02</v>
      </c>
      <c r="EO6" s="34" t="str">
        <f>IF(EO7="","",IF(EO7="-","【-】","【"&amp;SUBSTITUTE(TEXT(EO7,"#,##0.00"),"-","△")&amp;"】"))</f>
        <v>【0.16】</v>
      </c>
    </row>
    <row r="7" spans="1:148" s="36" customFormat="1" x14ac:dyDescent="0.2">
      <c r="A7" s="28"/>
      <c r="B7" s="37">
        <v>2020</v>
      </c>
      <c r="C7" s="37">
        <v>252140</v>
      </c>
      <c r="D7" s="37">
        <v>46</v>
      </c>
      <c r="E7" s="37">
        <v>17</v>
      </c>
      <c r="F7" s="37">
        <v>5</v>
      </c>
      <c r="G7" s="37">
        <v>0</v>
      </c>
      <c r="H7" s="37" t="s">
        <v>96</v>
      </c>
      <c r="I7" s="37" t="s">
        <v>97</v>
      </c>
      <c r="J7" s="37" t="s">
        <v>98</v>
      </c>
      <c r="K7" s="37" t="s">
        <v>99</v>
      </c>
      <c r="L7" s="37" t="s">
        <v>100</v>
      </c>
      <c r="M7" s="37" t="s">
        <v>101</v>
      </c>
      <c r="N7" s="38" t="s">
        <v>102</v>
      </c>
      <c r="O7" s="38">
        <v>69.33</v>
      </c>
      <c r="P7" s="38">
        <v>9.1300000000000008</v>
      </c>
      <c r="Q7" s="38">
        <v>86.82</v>
      </c>
      <c r="R7" s="38">
        <v>2827</v>
      </c>
      <c r="S7" s="38">
        <v>38525</v>
      </c>
      <c r="T7" s="38">
        <v>250.39</v>
      </c>
      <c r="U7" s="38">
        <v>153.86000000000001</v>
      </c>
      <c r="V7" s="38">
        <v>3510</v>
      </c>
      <c r="W7" s="38">
        <v>1.64</v>
      </c>
      <c r="X7" s="38">
        <v>2140.2399999999998</v>
      </c>
      <c r="Y7" s="38" t="s">
        <v>102</v>
      </c>
      <c r="Z7" s="38" t="s">
        <v>102</v>
      </c>
      <c r="AA7" s="38">
        <v>122.54</v>
      </c>
      <c r="AB7" s="38">
        <v>119.35</v>
      </c>
      <c r="AC7" s="38">
        <v>118.74</v>
      </c>
      <c r="AD7" s="38" t="s">
        <v>102</v>
      </c>
      <c r="AE7" s="38" t="s">
        <v>102</v>
      </c>
      <c r="AF7" s="38">
        <v>101.77</v>
      </c>
      <c r="AG7" s="38">
        <v>101.91</v>
      </c>
      <c r="AH7" s="38">
        <v>103.09</v>
      </c>
      <c r="AI7" s="38">
        <v>104.99</v>
      </c>
      <c r="AJ7" s="38" t="s">
        <v>102</v>
      </c>
      <c r="AK7" s="38" t="s">
        <v>102</v>
      </c>
      <c r="AL7" s="38">
        <v>0</v>
      </c>
      <c r="AM7" s="38">
        <v>0</v>
      </c>
      <c r="AN7" s="38">
        <v>0</v>
      </c>
      <c r="AO7" s="38" t="s">
        <v>102</v>
      </c>
      <c r="AP7" s="38" t="s">
        <v>102</v>
      </c>
      <c r="AQ7" s="38">
        <v>227.4</v>
      </c>
      <c r="AR7" s="38">
        <v>127.98</v>
      </c>
      <c r="AS7" s="38">
        <v>101.24</v>
      </c>
      <c r="AT7" s="38">
        <v>121.19</v>
      </c>
      <c r="AU7" s="38" t="s">
        <v>102</v>
      </c>
      <c r="AV7" s="38" t="s">
        <v>102</v>
      </c>
      <c r="AW7" s="38">
        <v>30.47</v>
      </c>
      <c r="AX7" s="38">
        <v>40.71</v>
      </c>
      <c r="AY7" s="38">
        <v>47.86</v>
      </c>
      <c r="AZ7" s="38" t="s">
        <v>102</v>
      </c>
      <c r="BA7" s="38" t="s">
        <v>102</v>
      </c>
      <c r="BB7" s="38">
        <v>29.54</v>
      </c>
      <c r="BC7" s="38">
        <v>44.14</v>
      </c>
      <c r="BD7" s="38">
        <v>37.24</v>
      </c>
      <c r="BE7" s="38">
        <v>32.799999999999997</v>
      </c>
      <c r="BF7" s="38" t="s">
        <v>102</v>
      </c>
      <c r="BG7" s="38" t="s">
        <v>102</v>
      </c>
      <c r="BH7" s="38">
        <v>64.39</v>
      </c>
      <c r="BI7" s="38">
        <v>59.52</v>
      </c>
      <c r="BJ7" s="38">
        <v>207.17</v>
      </c>
      <c r="BK7" s="38" t="s">
        <v>102</v>
      </c>
      <c r="BL7" s="38" t="s">
        <v>102</v>
      </c>
      <c r="BM7" s="38">
        <v>789.46</v>
      </c>
      <c r="BN7" s="38">
        <v>654.71</v>
      </c>
      <c r="BO7" s="38">
        <v>783.8</v>
      </c>
      <c r="BP7" s="38">
        <v>832.52</v>
      </c>
      <c r="BQ7" s="38" t="s">
        <v>102</v>
      </c>
      <c r="BR7" s="38" t="s">
        <v>102</v>
      </c>
      <c r="BS7" s="38">
        <v>58.6</v>
      </c>
      <c r="BT7" s="38">
        <v>55.8</v>
      </c>
      <c r="BU7" s="38">
        <v>45.85</v>
      </c>
      <c r="BV7" s="38" t="s">
        <v>102</v>
      </c>
      <c r="BW7" s="38" t="s">
        <v>102</v>
      </c>
      <c r="BX7" s="38">
        <v>57.77</v>
      </c>
      <c r="BY7" s="38">
        <v>65.37</v>
      </c>
      <c r="BZ7" s="38">
        <v>68.11</v>
      </c>
      <c r="CA7" s="38">
        <v>60.94</v>
      </c>
      <c r="CB7" s="38" t="s">
        <v>102</v>
      </c>
      <c r="CC7" s="38" t="s">
        <v>102</v>
      </c>
      <c r="CD7" s="38">
        <v>241.01</v>
      </c>
      <c r="CE7" s="38">
        <v>253.82</v>
      </c>
      <c r="CF7" s="38">
        <v>309.49</v>
      </c>
      <c r="CG7" s="38" t="s">
        <v>102</v>
      </c>
      <c r="CH7" s="38" t="s">
        <v>102</v>
      </c>
      <c r="CI7" s="38">
        <v>274.35000000000002</v>
      </c>
      <c r="CJ7" s="38">
        <v>228.99</v>
      </c>
      <c r="CK7" s="38">
        <v>222.41</v>
      </c>
      <c r="CL7" s="38">
        <v>253.04</v>
      </c>
      <c r="CM7" s="38" t="s">
        <v>102</v>
      </c>
      <c r="CN7" s="38" t="s">
        <v>102</v>
      </c>
      <c r="CO7" s="38">
        <v>57.08</v>
      </c>
      <c r="CP7" s="38">
        <v>56.53</v>
      </c>
      <c r="CQ7" s="38">
        <v>58.51</v>
      </c>
      <c r="CR7" s="38" t="s">
        <v>102</v>
      </c>
      <c r="CS7" s="38" t="s">
        <v>102</v>
      </c>
      <c r="CT7" s="38">
        <v>50.68</v>
      </c>
      <c r="CU7" s="38">
        <v>54.06</v>
      </c>
      <c r="CV7" s="38">
        <v>55.26</v>
      </c>
      <c r="CW7" s="38">
        <v>54.84</v>
      </c>
      <c r="CX7" s="38" t="s">
        <v>102</v>
      </c>
      <c r="CY7" s="38" t="s">
        <v>102</v>
      </c>
      <c r="CZ7" s="38">
        <v>95.59</v>
      </c>
      <c r="DA7" s="38">
        <v>95.55</v>
      </c>
      <c r="DB7" s="38">
        <v>95.93</v>
      </c>
      <c r="DC7" s="38" t="s">
        <v>102</v>
      </c>
      <c r="DD7" s="38" t="s">
        <v>102</v>
      </c>
      <c r="DE7" s="38">
        <v>84.86</v>
      </c>
      <c r="DF7" s="38">
        <v>90.11</v>
      </c>
      <c r="DG7" s="38">
        <v>90.52</v>
      </c>
      <c r="DH7" s="38">
        <v>86.6</v>
      </c>
      <c r="DI7" s="38" t="s">
        <v>102</v>
      </c>
      <c r="DJ7" s="38" t="s">
        <v>102</v>
      </c>
      <c r="DK7" s="38">
        <v>4.88</v>
      </c>
      <c r="DL7" s="38">
        <v>9.75</v>
      </c>
      <c r="DM7" s="38">
        <v>13.16</v>
      </c>
      <c r="DN7" s="38" t="s">
        <v>102</v>
      </c>
      <c r="DO7" s="38" t="s">
        <v>102</v>
      </c>
      <c r="DP7" s="38">
        <v>24.13</v>
      </c>
      <c r="DQ7" s="38">
        <v>28.19</v>
      </c>
      <c r="DR7" s="38">
        <v>24.8</v>
      </c>
      <c r="DS7" s="38">
        <v>22.21</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0.01</v>
      </c>
      <c r="EM7" s="38">
        <v>0.02</v>
      </c>
      <c r="EN7" s="38">
        <v>0.02</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2022-01-14T06:17:31Z</cp:lastPrinted>
  <dcterms:created xsi:type="dcterms:W3CDTF">2021-12-03T07:33:10Z</dcterms:created>
  <dcterms:modified xsi:type="dcterms:W3CDTF">2022-02-07T02:42:03Z</dcterms:modified>
  <cp:category/>
</cp:coreProperties>
</file>