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2_財政契約課\2021年度\財政担当\12 公営企業・第三セクター\公営企業\R3\02_調査・照会\【　】20220106_（0128〆）公営企業に係る経営比較分析表（令和２年度決算）の分析等について\04_市提出\"/>
    </mc:Choice>
  </mc:AlternateContent>
  <workbookProtection workbookAlgorithmName="SHA-512" workbookHashValue="tBhmvxkuU5k2Nc5GfWTVPRhmM2Coezjya+Mtws+H6ROLiqrR/2OdDwQd4A6ODSeTxUsJrlhrUL+mOXsRi5OwjQ==" workbookSaltValue="V+f8DasR1iSyMYbLAdwZRg=="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<sst xmlns="http://schemas.openxmlformats.org/spreadsheetml/2006/main" count="278" uniqueCount="118">
  <si>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</si>
  <si>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</si>
  <si>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</si>
  <si>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</si>
  <si>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</si>
  <si>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</si>
  <si>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</si>
  <si>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</si>
  <si>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</si>
  <si>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</si>
  <si>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</si>
  <si>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</si>
  <si>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</si>
  <si>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</si>
  <si>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</si>
  <si>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</si>
  <si>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</si>
  <si>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</si>
  <si>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</si>
  <si>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</si>
  <si>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</si>
  <si>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</si>
  <si>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</si>
  <si>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</si>
  <si>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</si>
  <si>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</si>
  <si>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</si>
  <si>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</si>
  <si>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</si>
  <si>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</si>
  <si>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</si>
  <si>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</si>
  <si>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</si>
  <si>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</si>
  <si>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</si>
  <si>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</si>
  <si>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</si>
  <si>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</si>
  <si>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</si>
  <si>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</si>
  <si>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</si>
  <si>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</si>
  <si>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</si>
  <si>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</si>
  <si>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</si>
  <si>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</si>
  <si>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</si>
  <si>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</si>
  <si>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</si>
  <si>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</si>
  <si>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</si>
  <si>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</si>
  <si>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</si>
  <si>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</si>
  <si>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</si>
  <si>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</si>
  <si>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</si>
  <si>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</si>
  <si>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</si>
  <si>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</si>
  <si>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</si>
  <si>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</si>
  <si>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</si>
  <si>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</si>
  <si>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</si>
  <si>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</si>
  <si>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</si>
  <si>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</si>
  <si>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</si>
  <si>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</si>
  <si>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</si>
  <si>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</si>
  <si>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</si>
  <si>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</si>
  <si>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</si>
  <si>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</si>
  <si>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</si>
  <si>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</si>
  <si>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</si>
  <si>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</si>
  <si>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</si>
  <si>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</si>
  <si>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</si>
  <si>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</si>
  <si>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</si>
  <si>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</si>
  <si>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</si>
  <si>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</si>
  <si>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</si>
  <si>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</si>
  <si>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</si>
  <si>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</si>
  <si>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</si>
  <si>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</si>
  <si>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</si>
  <si>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</si>
  <si>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</si>
  <si>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</si>
  <si>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</si>
  <si>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</si>
  <si>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</si>
  <si>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</si>
  <si>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</si>
  <si>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</si>
  <si>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</si>
  <si>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</si>
  <si>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</si>
  <si>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</si>
  <si>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</si>
  <si>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</si>
  <si>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</si>
  <si>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</si>
  <si>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</si>
  <si>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</si>
  <si>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</si>
  <si>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水洗化率は順調に増加しているものの、経費回収率が100％を下回っており、経営状況は厳しいと言わざるを得ません。今後は、人口減少に伴う有収水量の減少が懸念されるため、投資の効率化や維持管理費の削減等を行い、かつ、水洗化率の向上に努めることにより有収水量を増加させ、料金収入の増収を図ることで、経営改善に取り組んでいきます。
　また、施設が破損してから対応する事後対応型から、計画的に点検・補修・改築等を行う予防保全型に移行していくことで、施設の安全性向上や長寿命化を図り、効率的な事業運営に取り組んでいきます。</t>
    <phoneticPr fontId="15"/>
  </si>
  <si>
    <t>　下水道施設長寿命化基本計画および農業集落排水処理施設に係る最適整備構想に基づき、計画的な施設の老朽化状況等の調査および改築・更新工事を実施し、施設寿命の延伸を図ります。
　農業集落排水の公共下水道接続計画に基づき、創設から30年経過する老朽化処理場を順次、公共下水道に接続し、維持管理に係る経費の削減を図ります。</t>
    <phoneticPr fontId="15"/>
  </si>
  <si>
    <t>　経営規模に対する企業債残高の比率が全国平均と比較して低くなっています。
　また、経費回収率が100％を下回っており、料金で回収すべき経費をすべて料金では賄えていない状況です。将来の人口減少を考慮すると、料金収入も減少が見込まれるため、今後ますます厳しくなることが想定されます。
　汚水処理原価については、類似団体平均および全国平均と比較すると低く抑えられていますが、引き続き投資の効率化や維持管理費の削減等により、経営改善への取組を行う必要があると考えられます。
　水洗化率については、全国平均および類似団体平均を上回っており、増加傾向で推移していることから、水洗化啓発活動を効果的に行えていると言えます。</t>
    <rPh sb="27" eb="28">
      <t>ヒク</t>
    </rPh>
    <rPh sb="162" eb="164">
      <t>ゼンコク</t>
    </rPh>
    <rPh sb="164" eb="166">
      <t>ヘイキン</t>
    </rPh>
    <rPh sb="184" eb="185">
      <t>ヒ</t>
    </rPh>
    <rPh sb="186" eb="187">
      <t>ツヅ</t>
    </rPh>
    <rPh sb="217" eb="218">
      <t>オコナ</t>
    </rPh>
    <rPh sb="219" eb="221">
      <t>ヒツヨウ</t>
    </rPh>
    <rPh sb="267" eb="269">
      <t>ケイコウ</t>
    </rPh>
    <rPh sb="270" eb="272">
      <t>スイイ</t>
    </rPh>
    <rPh sb="299" eb="300">
      <t>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</si>
</sst>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E09-4EE8-B717-4C6F86C18B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0.36</c:v>
                </c:pt>
                <c:pt idx="4">
                  <c:v>0.39</c:v>
                </c:pt>
              </c:numCache>
            </c:numRef>
          </c:val>
          <c:smooth val="0"/>
          <c:extLst>
            <c:ext xmlns:c16="http://schemas.microsoft.com/office/drawing/2014/chart" uri="{C3380CC4-5D6E-409C-BE32-E72D297353CC}">
              <c16:uniqueId val="{00000001-4E09-4EE8-B717-4C6F86C18B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70-4F10-A0A4-86D35EDBB8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42.47</c:v>
                </c:pt>
                <c:pt idx="4">
                  <c:v>42.4</c:v>
                </c:pt>
              </c:numCache>
            </c:numRef>
          </c:val>
          <c:smooth val="0"/>
          <c:extLst>
            <c:ext xmlns:c16="http://schemas.microsoft.com/office/drawing/2014/chart" uri="{C3380CC4-5D6E-409C-BE32-E72D297353CC}">
              <c16:uniqueId val="{00000001-A870-4F10-A0A4-86D35EDBB8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93.28</c:v>
                </c:pt>
                <c:pt idx="3">
                  <c:v>93.87</c:v>
                </c:pt>
                <c:pt idx="4">
                  <c:v>94.43</c:v>
                </c:pt>
              </c:numCache>
            </c:numRef>
          </c:val>
          <c:extLst>
            <c:ext xmlns:c16="http://schemas.microsoft.com/office/drawing/2014/chart" uri="{C3380CC4-5D6E-409C-BE32-E72D297353CC}">
              <c16:uniqueId val="{00000000-93A4-44D2-89B6-633B4CE1FB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83.75</c:v>
                </c:pt>
                <c:pt idx="4">
                  <c:v>84.19</c:v>
                </c:pt>
              </c:numCache>
            </c:numRef>
          </c:val>
          <c:smooth val="0"/>
          <c:extLst>
            <c:ext xmlns:c16="http://schemas.microsoft.com/office/drawing/2014/chart" uri="{C3380CC4-5D6E-409C-BE32-E72D297353CC}">
              <c16:uniqueId val="{00000001-93A4-44D2-89B6-633B4CE1FB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101.64</c:v>
                </c:pt>
                <c:pt idx="3">
                  <c:v>101.16</c:v>
                </c:pt>
                <c:pt idx="4">
                  <c:v>109.02</c:v>
                </c:pt>
              </c:numCache>
            </c:numRef>
          </c:val>
          <c:extLst>
            <c:ext xmlns:c16="http://schemas.microsoft.com/office/drawing/2014/chart" uri="{C3380CC4-5D6E-409C-BE32-E72D297353CC}">
              <c16:uniqueId val="{00000000-999D-4577-BF55-98C93E60DD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102.73</c:v>
                </c:pt>
                <c:pt idx="4">
                  <c:v>105.78</c:v>
                </c:pt>
              </c:numCache>
            </c:numRef>
          </c:val>
          <c:smooth val="0"/>
          <c:extLst>
            <c:ext xmlns:c16="http://schemas.microsoft.com/office/drawing/2014/chart" uri="{C3380CC4-5D6E-409C-BE32-E72D297353CC}">
              <c16:uniqueId val="{00000001-999D-4577-BF55-98C93E60DD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2.96</c:v>
                </c:pt>
                <c:pt idx="3">
                  <c:v>6.31</c:v>
                </c:pt>
                <c:pt idx="4">
                  <c:v>9.24</c:v>
                </c:pt>
              </c:numCache>
            </c:numRef>
          </c:val>
          <c:extLst>
            <c:ext xmlns:c16="http://schemas.microsoft.com/office/drawing/2014/chart" uri="{C3380CC4-5D6E-409C-BE32-E72D297353CC}">
              <c16:uniqueId val="{00000000-C780-4896-8EB7-04FAB7228F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24.68</c:v>
                </c:pt>
                <c:pt idx="4">
                  <c:v>21.36</c:v>
                </c:pt>
              </c:numCache>
            </c:numRef>
          </c:val>
          <c:smooth val="0"/>
          <c:extLst>
            <c:ext xmlns:c16="http://schemas.microsoft.com/office/drawing/2014/chart" uri="{C3380CC4-5D6E-409C-BE32-E72D297353CC}">
              <c16:uniqueId val="{00000001-C780-4896-8EB7-04FAB7228F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FA-403E-86C9-1379E4D556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8.6199999999999992</c:v>
                </c:pt>
                <c:pt idx="4">
                  <c:v>0.01</c:v>
                </c:pt>
              </c:numCache>
            </c:numRef>
          </c:val>
          <c:smooth val="0"/>
          <c:extLst>
            <c:ext xmlns:c16="http://schemas.microsoft.com/office/drawing/2014/chart" uri="{C3380CC4-5D6E-409C-BE32-E72D297353CC}">
              <c16:uniqueId val="{00000001-40FA-403E-86C9-1379E4D556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99-4157-929E-C20AEC51CC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94.97</c:v>
                </c:pt>
                <c:pt idx="4">
                  <c:v>63.96</c:v>
                </c:pt>
              </c:numCache>
            </c:numRef>
          </c:val>
          <c:smooth val="0"/>
          <c:extLst>
            <c:ext xmlns:c16="http://schemas.microsoft.com/office/drawing/2014/chart" uri="{C3380CC4-5D6E-409C-BE32-E72D297353CC}">
              <c16:uniqueId val="{00000001-9199-4157-929E-C20AEC51CC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20.71</c:v>
                </c:pt>
                <c:pt idx="3">
                  <c:v>13.22</c:v>
                </c:pt>
                <c:pt idx="4">
                  <c:v>14.22</c:v>
                </c:pt>
              </c:numCache>
            </c:numRef>
          </c:val>
          <c:extLst>
            <c:ext xmlns:c16="http://schemas.microsoft.com/office/drawing/2014/chart" uri="{C3380CC4-5D6E-409C-BE32-E72D297353CC}">
              <c16:uniqueId val="{00000000-BD50-4C07-AC86-F0820F35BF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47.72</c:v>
                </c:pt>
                <c:pt idx="4">
                  <c:v>44.24</c:v>
                </c:pt>
              </c:numCache>
            </c:numRef>
          </c:val>
          <c:smooth val="0"/>
          <c:extLst>
            <c:ext xmlns:c16="http://schemas.microsoft.com/office/drawing/2014/chart" uri="{C3380CC4-5D6E-409C-BE32-E72D297353CC}">
              <c16:uniqueId val="{00000001-BD50-4C07-AC86-F0820F35BF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942.72</c:v>
                </c:pt>
                <c:pt idx="3">
                  <c:v>750.69</c:v>
                </c:pt>
                <c:pt idx="4">
                  <c:v>992.69</c:v>
                </c:pt>
              </c:numCache>
            </c:numRef>
          </c:val>
          <c:extLst>
            <c:ext xmlns:c16="http://schemas.microsoft.com/office/drawing/2014/chart" uri="{C3380CC4-5D6E-409C-BE32-E72D297353CC}">
              <c16:uniqueId val="{00000000-3AFE-4D66-847C-E4F1BAE1D1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1206.79</c:v>
                </c:pt>
                <c:pt idx="4">
                  <c:v>1258.43</c:v>
                </c:pt>
              </c:numCache>
            </c:numRef>
          </c:val>
          <c:smooth val="0"/>
          <c:extLst>
            <c:ext xmlns:c16="http://schemas.microsoft.com/office/drawing/2014/chart" uri="{C3380CC4-5D6E-409C-BE32-E72D297353CC}">
              <c16:uniqueId val="{00000001-3AFE-4D66-847C-E4F1BAE1D1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82.26</c:v>
                </c:pt>
                <c:pt idx="3">
                  <c:v>94.51</c:v>
                </c:pt>
                <c:pt idx="4">
                  <c:v>91.88</c:v>
                </c:pt>
              </c:numCache>
            </c:numRef>
          </c:val>
          <c:extLst>
            <c:ext xmlns:c16="http://schemas.microsoft.com/office/drawing/2014/chart" uri="{C3380CC4-5D6E-409C-BE32-E72D297353CC}">
              <c16:uniqueId val="{00000000-5108-4A3A-A27D-D8594B0E57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71.84</c:v>
                </c:pt>
                <c:pt idx="4">
                  <c:v>73.36</c:v>
                </c:pt>
              </c:numCache>
            </c:numRef>
          </c:val>
          <c:smooth val="0"/>
          <c:extLst>
            <c:ext xmlns:c16="http://schemas.microsoft.com/office/drawing/2014/chart" uri="{C3380CC4-5D6E-409C-BE32-E72D297353CC}">
              <c16:uniqueId val="{00000001-5108-4A3A-A27D-D8594B0E57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178.21</c:v>
                </c:pt>
                <c:pt idx="3">
                  <c:v>156</c:v>
                </c:pt>
                <c:pt idx="4">
                  <c:v>159.41999999999999</c:v>
                </c:pt>
              </c:numCache>
            </c:numRef>
          </c:val>
          <c:extLst>
            <c:ext xmlns:c16="http://schemas.microsoft.com/office/drawing/2014/chart" uri="{C3380CC4-5D6E-409C-BE32-E72D297353CC}">
              <c16:uniqueId val="{00000000-95D9-4B71-AE83-AB356B669C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228.47</c:v>
                </c:pt>
                <c:pt idx="4">
                  <c:v>224.88</c:v>
                </c:pt>
              </c:numCache>
            </c:numRef>
          </c:val>
          <c:smooth val="0"/>
          <c:extLst>
            <c:ext xmlns:c16="http://schemas.microsoft.com/office/drawing/2014/chart" uri="{C3380CC4-5D6E-409C-BE32-E72D297353CC}">
              <c16:uniqueId val="{00000001-95D9-4B71-AE83-AB356B669C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滋賀県　米原市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38525</v>
      </c>
      <c r="AM8" s="69"/>
      <c r="AN8" s="69"/>
      <c r="AO8" s="69"/>
      <c r="AP8" s="69"/>
      <c r="AQ8" s="69"/>
      <c r="AR8" s="69"/>
      <c r="AS8" s="69"/>
      <c r="AT8" s="68">
        <f>データ!T6</f>
        <v>250.39</v>
      </c>
      <c r="AU8" s="68"/>
      <c r="AV8" s="68"/>
      <c r="AW8" s="68"/>
      <c r="AX8" s="68"/>
      <c r="AY8" s="68"/>
      <c r="AZ8" s="68"/>
      <c r="BA8" s="68"/>
      <c r="BB8" s="68">
        <f>データ!U6</f>
        <v>153.86000000000001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58.48</v>
      </c>
      <c r="J10" s="68"/>
      <c r="K10" s="68"/>
      <c r="L10" s="68"/>
      <c r="M10" s="68"/>
      <c r="N10" s="68"/>
      <c r="O10" s="68"/>
      <c r="P10" s="68">
        <f>データ!P6</f>
        <v>42.65</v>
      </c>
      <c r="Q10" s="68"/>
      <c r="R10" s="68"/>
      <c r="S10" s="68"/>
      <c r="T10" s="68"/>
      <c r="U10" s="68"/>
      <c r="V10" s="68"/>
      <c r="W10" s="68">
        <f>データ!Q6</f>
        <v>78.88</v>
      </c>
      <c r="X10" s="68"/>
      <c r="Y10" s="68"/>
      <c r="Z10" s="68"/>
      <c r="AA10" s="68"/>
      <c r="AB10" s="68"/>
      <c r="AC10" s="68"/>
      <c r="AD10" s="69">
        <f>データ!R6</f>
        <v>2827</v>
      </c>
      <c r="AE10" s="69"/>
      <c r="AF10" s="69"/>
      <c r="AG10" s="69"/>
      <c r="AH10" s="69"/>
      <c r="AI10" s="69"/>
      <c r="AJ10" s="69"/>
      <c r="AK10" s="2"/>
      <c r="AL10" s="69">
        <f>データ!V6</f>
        <v>16400</v>
      </c>
      <c r="AM10" s="69"/>
      <c r="AN10" s="69"/>
      <c r="AO10" s="69"/>
      <c r="AP10" s="69"/>
      <c r="AQ10" s="69"/>
      <c r="AR10" s="69"/>
      <c r="AS10" s="69"/>
      <c r="AT10" s="68">
        <f>データ!W6</f>
        <v>7.63</v>
      </c>
      <c r="AU10" s="68"/>
      <c r="AV10" s="68"/>
      <c r="AW10" s="68"/>
      <c r="AX10" s="68"/>
      <c r="AY10" s="68"/>
      <c r="AZ10" s="68"/>
      <c r="BA10" s="68"/>
      <c r="BB10" s="68">
        <f>データ!X6</f>
        <v>2149.41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P/lZpGPw23wzCcc7neYHdNim3zlJAAkkviK5NoSuF2IEz5c72MfgOgF/BHhI8IquHUM896aTgxcn/xtFEzv4pg==" saltValue="OsvT327bal6HKCTMdw84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252140</v>
      </c>
      <c r="D6" s="33">
        <f t="shared" si="3"/>
        <v>46</v>
      </c>
      <c r="E6" s="33">
        <f t="shared" si="3"/>
        <v>17</v>
      </c>
      <c r="F6" s="33">
        <f t="shared" si="3"/>
        <v>4</v>
      </c>
      <c r="G6" s="33">
        <f t="shared" si="3"/>
        <v>0</v>
      </c>
      <c r="H6" s="33" t="str">
        <f t="shared" si="3"/>
        <v>滋賀県　米原市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58.48</v>
      </c>
      <c r="P6" s="34">
        <f t="shared" si="3"/>
        <v>42.65</v>
      </c>
      <c r="Q6" s="34">
        <f t="shared" si="3"/>
        <v>78.88</v>
      </c>
      <c r="R6" s="34">
        <f t="shared" si="3"/>
        <v>2827</v>
      </c>
      <c r="S6" s="34">
        <f t="shared" si="3"/>
        <v>38525</v>
      </c>
      <c r="T6" s="34">
        <f t="shared" si="3"/>
        <v>250.39</v>
      </c>
      <c r="U6" s="34">
        <f t="shared" si="3"/>
        <v>153.86000000000001</v>
      </c>
      <c r="V6" s="34">
        <f t="shared" si="3"/>
        <v>16400</v>
      </c>
      <c r="W6" s="34">
        <f t="shared" si="3"/>
        <v>7.63</v>
      </c>
      <c r="X6" s="34">
        <f t="shared" si="3"/>
        <v>2149.41</v>
      </c>
      <c r="Y6" s="35" t="str">
        <f>IF(Y7="",NA(),Y7)</f>
        <v>-</v>
      </c>
      <c r="Z6" s="35" t="str">
        <f t="shared" ref="Z6:AH6" si="4">IF(Z7="",NA(),Z7)</f>
        <v>-</v>
      </c>
      <c r="AA6" s="35">
        <f t="shared" si="4"/>
        <v>101.64</v>
      </c>
      <c r="AB6" s="35">
        <f t="shared" si="4"/>
        <v>101.16</v>
      </c>
      <c r="AC6" s="35">
        <f t="shared" si="4"/>
        <v>109.02</v>
      </c>
      <c r="AD6" s="35" t="str">
        <f t="shared" si="4"/>
        <v>-</v>
      </c>
      <c r="AE6" s="35" t="str">
        <f t="shared" si="4"/>
        <v>-</v>
      </c>
      <c r="AF6" s="35">
        <f t="shared" si="4"/>
        <v>101.72</v>
      </c>
      <c r="AG6" s="35">
        <f t="shared" si="4"/>
        <v>102.73</v>
      </c>
      <c r="AH6" s="35">
        <f t="shared" si="4"/>
        <v>105.78</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112.88</v>
      </c>
      <c r="AR6" s="35">
        <f t="shared" si="5"/>
        <v>94.97</v>
      </c>
      <c r="AS6" s="35">
        <f t="shared" si="5"/>
        <v>63.96</v>
      </c>
      <c r="AT6" s="34" t="str">
        <f>IF(AT7="","",IF(AT7="-","【-】","【"&amp;SUBSTITUTE(TEXT(AT7,"#,##0.00"),"-","△")&amp;"】"))</f>
        <v>【61.55】</v>
      </c>
      <c r="AU6" s="35" t="str">
        <f>IF(AU7="",NA(),AU7)</f>
        <v>-</v>
      </c>
      <c r="AV6" s="35" t="str">
        <f t="shared" ref="AV6:BD6" si="6">IF(AV7="",NA(),AV7)</f>
        <v>-</v>
      </c>
      <c r="AW6" s="35">
        <f t="shared" si="6"/>
        <v>20.71</v>
      </c>
      <c r="AX6" s="35">
        <f t="shared" si="6"/>
        <v>13.22</v>
      </c>
      <c r="AY6" s="35">
        <f t="shared" si="6"/>
        <v>14.22</v>
      </c>
      <c r="AZ6" s="35" t="str">
        <f t="shared" si="6"/>
        <v>-</v>
      </c>
      <c r="BA6" s="35" t="str">
        <f t="shared" si="6"/>
        <v>-</v>
      </c>
      <c r="BB6" s="35">
        <f t="shared" si="6"/>
        <v>49.18</v>
      </c>
      <c r="BC6" s="35">
        <f t="shared" si="6"/>
        <v>47.72</v>
      </c>
      <c r="BD6" s="35">
        <f t="shared" si="6"/>
        <v>44.24</v>
      </c>
      <c r="BE6" s="34" t="str">
        <f>IF(BE7="","",IF(BE7="-","【-】","【"&amp;SUBSTITUTE(TEXT(BE7,"#,##0.00"),"-","△")&amp;"】"))</f>
        <v>【45.34】</v>
      </c>
      <c r="BF6" s="35" t="str">
        <f>IF(BF7="",NA(),BF7)</f>
        <v>-</v>
      </c>
      <c r="BG6" s="35" t="str">
        <f t="shared" ref="BG6:BO6" si="7">IF(BG7="",NA(),BG7)</f>
        <v>-</v>
      </c>
      <c r="BH6" s="35">
        <f t="shared" si="7"/>
        <v>942.72</v>
      </c>
      <c r="BI6" s="35">
        <f t="shared" si="7"/>
        <v>750.69</v>
      </c>
      <c r="BJ6" s="35">
        <f t="shared" si="7"/>
        <v>992.69</v>
      </c>
      <c r="BK6" s="35" t="str">
        <f t="shared" si="7"/>
        <v>-</v>
      </c>
      <c r="BL6" s="35" t="str">
        <f t="shared" si="7"/>
        <v>-</v>
      </c>
      <c r="BM6" s="35">
        <f t="shared" si="7"/>
        <v>1194.1500000000001</v>
      </c>
      <c r="BN6" s="35">
        <f t="shared" si="7"/>
        <v>1206.79</v>
      </c>
      <c r="BO6" s="35">
        <f t="shared" si="7"/>
        <v>1258.43</v>
      </c>
      <c r="BP6" s="34" t="str">
        <f>IF(BP7="","",IF(BP7="-","【-】","【"&amp;SUBSTITUTE(TEXT(BP7,"#,##0.00"),"-","△")&amp;"】"))</f>
        <v>【1,260.21】</v>
      </c>
      <c r="BQ6" s="35" t="str">
        <f>IF(BQ7="",NA(),BQ7)</f>
        <v>-</v>
      </c>
      <c r="BR6" s="35" t="str">
        <f t="shared" ref="BR6:BZ6" si="8">IF(BR7="",NA(),BR7)</f>
        <v>-</v>
      </c>
      <c r="BS6" s="35">
        <f t="shared" si="8"/>
        <v>82.26</v>
      </c>
      <c r="BT6" s="35">
        <f t="shared" si="8"/>
        <v>94.51</v>
      </c>
      <c r="BU6" s="35">
        <f t="shared" si="8"/>
        <v>91.88</v>
      </c>
      <c r="BV6" s="35" t="str">
        <f t="shared" si="8"/>
        <v>-</v>
      </c>
      <c r="BW6" s="35" t="str">
        <f t="shared" si="8"/>
        <v>-</v>
      </c>
      <c r="BX6" s="35">
        <f t="shared" si="8"/>
        <v>72.260000000000005</v>
      </c>
      <c r="BY6" s="35">
        <f t="shared" si="8"/>
        <v>71.84</v>
      </c>
      <c r="BZ6" s="35">
        <f t="shared" si="8"/>
        <v>73.36</v>
      </c>
      <c r="CA6" s="34" t="str">
        <f>IF(CA7="","",IF(CA7="-","【-】","【"&amp;SUBSTITUTE(TEXT(CA7,"#,##0.00"),"-","△")&amp;"】"))</f>
        <v>【75.29】</v>
      </c>
      <c r="CB6" s="35" t="str">
        <f>IF(CB7="",NA(),CB7)</f>
        <v>-</v>
      </c>
      <c r="CC6" s="35" t="str">
        <f t="shared" ref="CC6:CK6" si="9">IF(CC7="",NA(),CC7)</f>
        <v>-</v>
      </c>
      <c r="CD6" s="35">
        <f t="shared" si="9"/>
        <v>178.21</v>
      </c>
      <c r="CE6" s="35">
        <f t="shared" si="9"/>
        <v>156</v>
      </c>
      <c r="CF6" s="35">
        <f t="shared" si="9"/>
        <v>159.41999999999999</v>
      </c>
      <c r="CG6" s="35" t="str">
        <f t="shared" si="9"/>
        <v>-</v>
      </c>
      <c r="CH6" s="35" t="str">
        <f t="shared" si="9"/>
        <v>-</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42.56</v>
      </c>
      <c r="CU6" s="35">
        <f t="shared" si="10"/>
        <v>42.47</v>
      </c>
      <c r="CV6" s="35">
        <f t="shared" si="10"/>
        <v>42.4</v>
      </c>
      <c r="CW6" s="34" t="str">
        <f>IF(CW7="","",IF(CW7="-","【-】","【"&amp;SUBSTITUTE(TEXT(CW7,"#,##0.00"),"-","△")&amp;"】"))</f>
        <v>【42.90】</v>
      </c>
      <c r="CX6" s="35" t="str">
        <f>IF(CX7="",NA(),CX7)</f>
        <v>-</v>
      </c>
      <c r="CY6" s="35" t="str">
        <f t="shared" ref="CY6:DG6" si="11">IF(CY7="",NA(),CY7)</f>
        <v>-</v>
      </c>
      <c r="CZ6" s="35">
        <f t="shared" si="11"/>
        <v>93.28</v>
      </c>
      <c r="DA6" s="35">
        <f t="shared" si="11"/>
        <v>93.87</v>
      </c>
      <c r="DB6" s="35">
        <f t="shared" si="11"/>
        <v>94.43</v>
      </c>
      <c r="DC6" s="35" t="str">
        <f t="shared" si="11"/>
        <v>-</v>
      </c>
      <c r="DD6" s="35" t="str">
        <f t="shared" si="11"/>
        <v>-</v>
      </c>
      <c r="DE6" s="35">
        <f t="shared" si="11"/>
        <v>83.32</v>
      </c>
      <c r="DF6" s="35">
        <f t="shared" si="11"/>
        <v>83.75</v>
      </c>
      <c r="DG6" s="35">
        <f t="shared" si="11"/>
        <v>84.19</v>
      </c>
      <c r="DH6" s="34" t="str">
        <f>IF(DH7="","",IF(DH7="-","【-】","【"&amp;SUBSTITUTE(TEXT(DH7,"#,##0.00"),"-","△")&amp;"】"))</f>
        <v>【84.75】</v>
      </c>
      <c r="DI6" s="35" t="str">
        <f>IF(DI7="",NA(),DI7)</f>
        <v>-</v>
      </c>
      <c r="DJ6" s="35" t="str">
        <f t="shared" ref="DJ6:DR6" si="12">IF(DJ7="",NA(),DJ7)</f>
        <v>-</v>
      </c>
      <c r="DK6" s="35">
        <f t="shared" si="12"/>
        <v>2.96</v>
      </c>
      <c r="DL6" s="35">
        <f t="shared" si="12"/>
        <v>6.31</v>
      </c>
      <c r="DM6" s="35">
        <f t="shared" si="12"/>
        <v>9.24</v>
      </c>
      <c r="DN6" s="35" t="str">
        <f t="shared" si="12"/>
        <v>-</v>
      </c>
      <c r="DO6" s="35" t="str">
        <f t="shared" si="12"/>
        <v>-</v>
      </c>
      <c r="DP6" s="35">
        <f t="shared" si="12"/>
        <v>24.68</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8.6199999999999992</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0.36</v>
      </c>
      <c r="EN6" s="35">
        <f t="shared" si="14"/>
        <v>0.39</v>
      </c>
      <c r="EO6" s="34" t="str">
        <f>IF(EO7="","",IF(EO7="-","【-】","【"&amp;SUBSTITUTE(TEXT(EO7,"#,##0.00"),"-","△")&amp;"】"))</f>
        <v>【0.30】</v>
      </c>
    </row>
    <row r="7" spans="1:148" s="36" customFormat="1" x14ac:dyDescent="0.2">
      <c r="A7" s="28"/>
      <c r="B7" s="37">
        <v>2020</v>
      </c>
      <c r="C7" s="37">
        <v>252140</v>
      </c>
      <c r="D7" s="37">
        <v>46</v>
      </c>
      <c r="E7" s="37">
        <v>17</v>
      </c>
      <c r="F7" s="37">
        <v>4</v>
      </c>
      <c r="G7" s="37">
        <v>0</v>
      </c>
      <c r="H7" s="37" t="s">
        <v>96</v>
      </c>
      <c r="I7" s="37" t="s">
        <v>97</v>
      </c>
      <c r="J7" s="37" t="s">
        <v>98</v>
      </c>
      <c r="K7" s="37" t="s">
        <v>99</v>
      </c>
      <c r="L7" s="37" t="s">
        <v>100</v>
      </c>
      <c r="M7" s="37" t="s">
        <v>101</v>
      </c>
      <c r="N7" s="38" t="s">
        <v>102</v>
      </c>
      <c r="O7" s="38">
        <v>58.48</v>
      </c>
      <c r="P7" s="38">
        <v>42.65</v>
      </c>
      <c r="Q7" s="38">
        <v>78.88</v>
      </c>
      <c r="R7" s="38">
        <v>2827</v>
      </c>
      <c r="S7" s="38">
        <v>38525</v>
      </c>
      <c r="T7" s="38">
        <v>250.39</v>
      </c>
      <c r="U7" s="38">
        <v>153.86000000000001</v>
      </c>
      <c r="V7" s="38">
        <v>16400</v>
      </c>
      <c r="W7" s="38">
        <v>7.63</v>
      </c>
      <c r="X7" s="38">
        <v>2149.41</v>
      </c>
      <c r="Y7" s="38" t="s">
        <v>102</v>
      </c>
      <c r="Z7" s="38" t="s">
        <v>102</v>
      </c>
      <c r="AA7" s="38">
        <v>101.64</v>
      </c>
      <c r="AB7" s="38">
        <v>101.16</v>
      </c>
      <c r="AC7" s="38">
        <v>109.02</v>
      </c>
      <c r="AD7" s="38" t="s">
        <v>102</v>
      </c>
      <c r="AE7" s="38" t="s">
        <v>102</v>
      </c>
      <c r="AF7" s="38">
        <v>101.72</v>
      </c>
      <c r="AG7" s="38">
        <v>102.73</v>
      </c>
      <c r="AH7" s="38">
        <v>105.78</v>
      </c>
      <c r="AI7" s="38">
        <v>104.83</v>
      </c>
      <c r="AJ7" s="38" t="s">
        <v>102</v>
      </c>
      <c r="AK7" s="38" t="s">
        <v>102</v>
      </c>
      <c r="AL7" s="38">
        <v>0</v>
      </c>
      <c r="AM7" s="38">
        <v>0</v>
      </c>
      <c r="AN7" s="38">
        <v>0</v>
      </c>
      <c r="AO7" s="38" t="s">
        <v>102</v>
      </c>
      <c r="AP7" s="38" t="s">
        <v>102</v>
      </c>
      <c r="AQ7" s="38">
        <v>112.88</v>
      </c>
      <c r="AR7" s="38">
        <v>94.97</v>
      </c>
      <c r="AS7" s="38">
        <v>63.96</v>
      </c>
      <c r="AT7" s="38">
        <v>61.55</v>
      </c>
      <c r="AU7" s="38" t="s">
        <v>102</v>
      </c>
      <c r="AV7" s="38" t="s">
        <v>102</v>
      </c>
      <c r="AW7" s="38">
        <v>20.71</v>
      </c>
      <c r="AX7" s="38">
        <v>13.22</v>
      </c>
      <c r="AY7" s="38">
        <v>14.22</v>
      </c>
      <c r="AZ7" s="38" t="s">
        <v>102</v>
      </c>
      <c r="BA7" s="38" t="s">
        <v>102</v>
      </c>
      <c r="BB7" s="38">
        <v>49.18</v>
      </c>
      <c r="BC7" s="38">
        <v>47.72</v>
      </c>
      <c r="BD7" s="38">
        <v>44.24</v>
      </c>
      <c r="BE7" s="38">
        <v>45.34</v>
      </c>
      <c r="BF7" s="38" t="s">
        <v>102</v>
      </c>
      <c r="BG7" s="38" t="s">
        <v>102</v>
      </c>
      <c r="BH7" s="38">
        <v>942.72</v>
      </c>
      <c r="BI7" s="38">
        <v>750.69</v>
      </c>
      <c r="BJ7" s="38">
        <v>992.69</v>
      </c>
      <c r="BK7" s="38" t="s">
        <v>102</v>
      </c>
      <c r="BL7" s="38" t="s">
        <v>102</v>
      </c>
      <c r="BM7" s="38">
        <v>1194.1500000000001</v>
      </c>
      <c r="BN7" s="38">
        <v>1206.79</v>
      </c>
      <c r="BO7" s="38">
        <v>1258.43</v>
      </c>
      <c r="BP7" s="38">
        <v>1260.21</v>
      </c>
      <c r="BQ7" s="38" t="s">
        <v>102</v>
      </c>
      <c r="BR7" s="38" t="s">
        <v>102</v>
      </c>
      <c r="BS7" s="38">
        <v>82.26</v>
      </c>
      <c r="BT7" s="38">
        <v>94.51</v>
      </c>
      <c r="BU7" s="38">
        <v>91.88</v>
      </c>
      <c r="BV7" s="38" t="s">
        <v>102</v>
      </c>
      <c r="BW7" s="38" t="s">
        <v>102</v>
      </c>
      <c r="BX7" s="38">
        <v>72.260000000000005</v>
      </c>
      <c r="BY7" s="38">
        <v>71.84</v>
      </c>
      <c r="BZ7" s="38">
        <v>73.36</v>
      </c>
      <c r="CA7" s="38">
        <v>75.290000000000006</v>
      </c>
      <c r="CB7" s="38" t="s">
        <v>102</v>
      </c>
      <c r="CC7" s="38" t="s">
        <v>102</v>
      </c>
      <c r="CD7" s="38">
        <v>178.21</v>
      </c>
      <c r="CE7" s="38">
        <v>156</v>
      </c>
      <c r="CF7" s="38">
        <v>159.41999999999999</v>
      </c>
      <c r="CG7" s="38" t="s">
        <v>102</v>
      </c>
      <c r="CH7" s="38" t="s">
        <v>102</v>
      </c>
      <c r="CI7" s="38">
        <v>230.02</v>
      </c>
      <c r="CJ7" s="38">
        <v>228.47</v>
      </c>
      <c r="CK7" s="38">
        <v>224.88</v>
      </c>
      <c r="CL7" s="38">
        <v>215.41</v>
      </c>
      <c r="CM7" s="38" t="s">
        <v>102</v>
      </c>
      <c r="CN7" s="38" t="s">
        <v>102</v>
      </c>
      <c r="CO7" s="38" t="s">
        <v>102</v>
      </c>
      <c r="CP7" s="38" t="s">
        <v>102</v>
      </c>
      <c r="CQ7" s="38" t="s">
        <v>102</v>
      </c>
      <c r="CR7" s="38" t="s">
        <v>102</v>
      </c>
      <c r="CS7" s="38" t="s">
        <v>102</v>
      </c>
      <c r="CT7" s="38">
        <v>42.56</v>
      </c>
      <c r="CU7" s="38">
        <v>42.47</v>
      </c>
      <c r="CV7" s="38">
        <v>42.4</v>
      </c>
      <c r="CW7" s="38">
        <v>42.9</v>
      </c>
      <c r="CX7" s="38" t="s">
        <v>102</v>
      </c>
      <c r="CY7" s="38" t="s">
        <v>102</v>
      </c>
      <c r="CZ7" s="38">
        <v>93.28</v>
      </c>
      <c r="DA7" s="38">
        <v>93.87</v>
      </c>
      <c r="DB7" s="38">
        <v>94.43</v>
      </c>
      <c r="DC7" s="38" t="s">
        <v>102</v>
      </c>
      <c r="DD7" s="38" t="s">
        <v>102</v>
      </c>
      <c r="DE7" s="38">
        <v>83.32</v>
      </c>
      <c r="DF7" s="38">
        <v>83.75</v>
      </c>
      <c r="DG7" s="38">
        <v>84.19</v>
      </c>
      <c r="DH7" s="38">
        <v>84.75</v>
      </c>
      <c r="DI7" s="38" t="s">
        <v>102</v>
      </c>
      <c r="DJ7" s="38" t="s">
        <v>102</v>
      </c>
      <c r="DK7" s="38">
        <v>2.96</v>
      </c>
      <c r="DL7" s="38">
        <v>6.31</v>
      </c>
      <c r="DM7" s="38">
        <v>9.24</v>
      </c>
      <c r="DN7" s="38" t="s">
        <v>102</v>
      </c>
      <c r="DO7" s="38" t="s">
        <v>102</v>
      </c>
      <c r="DP7" s="38">
        <v>24.68</v>
      </c>
      <c r="DQ7" s="38">
        <v>24.68</v>
      </c>
      <c r="DR7" s="38">
        <v>21.36</v>
      </c>
      <c r="DS7" s="38">
        <v>23.6</v>
      </c>
      <c r="DT7" s="38" t="s">
        <v>102</v>
      </c>
      <c r="DU7" s="38" t="s">
        <v>102</v>
      </c>
      <c r="DV7" s="38">
        <v>0</v>
      </c>
      <c r="DW7" s="38">
        <v>0</v>
      </c>
      <c r="DX7" s="38">
        <v>0</v>
      </c>
      <c r="DY7" s="38" t="s">
        <v>102</v>
      </c>
      <c r="DZ7" s="38" t="s">
        <v>102</v>
      </c>
      <c r="EA7" s="38">
        <v>0.01</v>
      </c>
      <c r="EB7" s="38">
        <v>8.6199999999999992</v>
      </c>
      <c r="EC7" s="38">
        <v>0.01</v>
      </c>
      <c r="ED7" s="38">
        <v>0.01</v>
      </c>
      <c r="EE7" s="38" t="s">
        <v>102</v>
      </c>
      <c r="EF7" s="38" t="s">
        <v>102</v>
      </c>
      <c r="EG7" s="38">
        <v>0</v>
      </c>
      <c r="EH7" s="38">
        <v>0</v>
      </c>
      <c r="EI7" s="38">
        <v>0</v>
      </c>
      <c r="EJ7" s="38" t="s">
        <v>102</v>
      </c>
      <c r="EK7" s="38" t="s">
        <v>102</v>
      </c>
      <c r="EL7" s="38">
        <v>0.13</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2022-01-14T06:17:04Z</cp:lastPrinted>
  <dcterms:created xsi:type="dcterms:W3CDTF">2021-12-03T07:25:29Z</dcterms:created>
  <dcterms:modified xsi:type="dcterms:W3CDTF">2022-01-25T11:16:26Z</dcterms:modified>
  <cp:category/>
</cp:coreProperties>
</file>