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s02005\財政課\総務部財政課\①　財政調査・交付金関係\05 公営企業・第三セクター\公営企業\R2\公営企業に係る経営比較分析表（令和元年度決算）の分析等について\02_作業\"/>
    </mc:Choice>
  </mc:AlternateContent>
  <workbookProtection workbookAlgorithmName="SHA-512" workbookHashValue="5aCMDoeQG+12R9anRH4oxOMGqK06n+mLUwtjbXWNdgup75jKOcRXzhGvJCgvb4Dl6WZZkQMeXEI27fToqRr02A==" workbookSaltValue="Y3uGoQ+sXTUS0u3Y32G4P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<sst xmlns="http://schemas.openxmlformats.org/spreadsheetml/2006/main" count="228" uniqueCount="114">
  <si>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</si>
  <si>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</si>
  <si>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</si>
  <si>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</si>
  <si>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</si>
  <si>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</si>
  <si>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</si>
  <si>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</si>
  <si>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</si>
  <si>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</si>
  <si>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</si>
  <si>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</si>
  <si>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</si>
  <si>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</si>
  <si>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</si>
  <si>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</si>
  <si>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</si>
  <si>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</si>
  <si>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</si>
  <si>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</si>
  <si>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</si>
  <si>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</si>
  <si>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</si>
  <si>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</si>
  <si>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</si>
  <si>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</si>
  <si>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</si>
  <si>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</si>
  <si>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</si>
  <si>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</si>
  <si>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</si>
  <si>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</si>
  <si>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</si>
  <si>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</si>
  <si>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</si>
  <si>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</si>
  <si>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</si>
  <si>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</si>
  <si>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</si>
  <si>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</si>
  <si>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</si>
  <si>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</si>
  <si>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</si>
  <si>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</si>
  <si>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</si>
  <si>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</si>
  <si>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</si>
  <si>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</si>
  <si>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</si>
  <si>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</si>
  <si>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</si>
  <si>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</si>
  <si>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</si>
  <si>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</si>
  <si>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</si>
  <si>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</si>
  <si>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</si>
  <si>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</si>
  <si>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</si>
  <si>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</si>
  <si>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</si>
  <si>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</si>
  <si>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</si>
  <si>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</si>
  <si>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</si>
  <si>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</si>
  <si>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</si>
  <si>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</si>
  <si>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</si>
  <si>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</si>
  <si>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</si>
  <si>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</si>
  <si>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</si>
  <si>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</si>
  <si>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</si>
  <si>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</si>
  <si>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</si>
  <si>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</si>
  <si>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</si>
  <si>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</si>
  <si>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</si>
  <si>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</si>
  <si>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</si>
  <si>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</si>
  <si>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</si>
  <si>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</si>
  <si>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</si>
  <si>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</si>
  <si>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</si>
  <si>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</si>
  <si>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</si>
  <si>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</si>
  <si>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</si>
  <si>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</si>
  <si>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</si>
  <si>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</si>
  <si>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</si>
  <si>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</si>
  <si>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</si>
  <si>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</si>
  <si>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</si>
  <si>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</si>
  <si>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</si>
  <si>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</si>
  <si>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</si>
  <si>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</si>
  <si>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</si>
  <si>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</si>
  <si>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</si>
  <si>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</si>
  <si>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</si>
  <si>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①有形固定資産減価償却率は、全国平均および類似団体平均を下回っており、資産全体の老朽化度合いは高いとまではいえません。
②管路経年化率は、全国平均および類似団体平均を大きく下回っており、問題ないといえます。
③管路更新率は、全国平均および類似団体平均よりも低いことから、アセットマネジメントに基づき、今後も計画的な管路更新を行っていく必要があります。</t>
    <phoneticPr fontId="4"/>
  </si>
  <si>
    <t>　本年度以降、施設の改修・更新に伴い多額の費用を要する一方で人口減少による給水収益の減少が懸念されることから、本市を取り巻く経営環境は依然厳しい状況にあるといえます。
　また、経常収支比率は比較的高い水準で推移していますが、管路更新率は低いことから、必要な更新に向けた投資ができていないと分析できます。今後は、大規模な施設改修を行いながら、今まで以上に計画的な管路更新を実施していく必要があります。</t>
    <rPh sb="1" eb="2">
      <t>ホン</t>
    </rPh>
    <rPh sb="67" eb="69">
      <t>イゼン</t>
    </rPh>
    <rPh sb="164" eb="165">
      <t>オコナ</t>
    </rPh>
    <phoneticPr fontId="4"/>
  </si>
  <si>
    <t>①経常収支比率は、平均値を上回っており健全な状態を示しています。
③流動比率は、平均値を上回っていますが、本年度以降、大規模な施設・設備更新を行うことから、今後の当該比率の低下が懸念されます。
④企業債残高対給水収益比率は、全国平均および類似団体平均と比較すると平均値を上回っていることから、事業費の財源を企業債に依存している状況です。
⑤料金回収率は100％を超えているため、適切な料金水準だといえます。
⑥給水原価は全国平均および類似団体平均と比較すると低く良好ではありますが、今後は経常費用の増加による給水原価の上昇も見込まれます。そのため、当該指標の今後の動向に留意した上で、投資の効率化などの経営改善を図っていく必要があります。
⑦施設利用率は、類似団体平均を上回るものの全国平均よりも低いことから、施設の効率的な利用の検討が必要です。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53" eb="54">
      <t>ホン</t>
    </rPh>
    <rPh sb="335" eb="33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</si>
</sst>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0.26</c:v>
                </c:pt>
                <c:pt idx="2">
                  <c:v>0.15</c:v>
                </c:pt>
                <c:pt idx="3">
                  <c:v>0.27</c:v>
                </c:pt>
                <c:pt idx="4">
                  <c:v>0.32</c:v>
                </c:pt>
              </c:numCache>
            </c:numRef>
          </c:val>
          <c:extLst xmlns:c16r2="http://schemas.microsoft.com/office/drawing/2015/06/chart">
            <c:ext xmlns:c16="http://schemas.microsoft.com/office/drawing/2014/chart" uri="{C3380CC4-5D6E-409C-BE32-E72D297353CC}">
              <c16:uniqueId val="{00000000-2F44-490A-BF4D-F2D129E04929}"/>
            </c:ext>
          </c:extLst>
        </c:ser>
        <c:dLbls>
          <c:showLegendKey val="0"/>
          <c:showVal val="0"/>
          <c:showCatName val="0"/>
          <c:showSerName val="0"/>
          <c:showPercent val="0"/>
          <c:showBubbleSize val="0"/>
        </c:dLbls>
        <c:gapWidth val="150"/>
        <c:axId val="370265536"/>
        <c:axId val="3702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2F44-490A-BF4D-F2D129E04929}"/>
            </c:ext>
          </c:extLst>
        </c:ser>
        <c:dLbls>
          <c:showLegendKey val="0"/>
          <c:showVal val="0"/>
          <c:showCatName val="0"/>
          <c:showSerName val="0"/>
          <c:showPercent val="0"/>
          <c:showBubbleSize val="0"/>
        </c:dLbls>
        <c:marker val="1"/>
        <c:smooth val="0"/>
        <c:axId val="370265536"/>
        <c:axId val="370267104"/>
      </c:lineChart>
      <c:dateAx>
        <c:axId val="370265536"/>
        <c:scaling>
          <c:orientation val="minMax"/>
        </c:scaling>
        <c:delete val="1"/>
        <c:axPos val="b"/>
        <c:numFmt formatCode="&quot;H&quot;yy" sourceLinked="1"/>
        <c:majorTickMark val="none"/>
        <c:minorTickMark val="none"/>
        <c:tickLblPos val="none"/>
        <c:crossAx val="370267104"/>
        <c:crosses val="autoZero"/>
        <c:auto val="1"/>
        <c:lblOffset val="100"/>
        <c:baseTimeUnit val="years"/>
      </c:dateAx>
      <c:valAx>
        <c:axId val="3702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53.81</c:v>
                </c:pt>
                <c:pt idx="1">
                  <c:v>54.98</c:v>
                </c:pt>
                <c:pt idx="2">
                  <c:v>54.24</c:v>
                </c:pt>
                <c:pt idx="3">
                  <c:v>53.3</c:v>
                </c:pt>
                <c:pt idx="4">
                  <c:v>55.55</c:v>
                </c:pt>
              </c:numCache>
            </c:numRef>
          </c:val>
          <c:extLst xmlns:c16r2="http://schemas.microsoft.com/office/drawing/2015/06/chart">
            <c:ext xmlns:c16="http://schemas.microsoft.com/office/drawing/2014/chart" uri="{C3380CC4-5D6E-409C-BE32-E72D297353CC}">
              <c16:uniqueId val="{00000000-10C2-45B0-8616-00666CF647FC}"/>
            </c:ext>
          </c:extLst>
        </c:ser>
        <c:dLbls>
          <c:showLegendKey val="0"/>
          <c:showVal val="0"/>
          <c:showCatName val="0"/>
          <c:showSerName val="0"/>
          <c:showPercent val="0"/>
          <c:showBubbleSize val="0"/>
        </c:dLbls>
        <c:gapWidth val="150"/>
        <c:axId val="296977832"/>
        <c:axId val="29697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10C2-45B0-8616-00666CF647FC}"/>
            </c:ext>
          </c:extLst>
        </c:ser>
        <c:dLbls>
          <c:showLegendKey val="0"/>
          <c:showVal val="0"/>
          <c:showCatName val="0"/>
          <c:showSerName val="0"/>
          <c:showPercent val="0"/>
          <c:showBubbleSize val="0"/>
        </c:dLbls>
        <c:marker val="1"/>
        <c:smooth val="0"/>
        <c:axId val="296977832"/>
        <c:axId val="296977048"/>
      </c:lineChart>
      <c:dateAx>
        <c:axId val="296977832"/>
        <c:scaling>
          <c:orientation val="minMax"/>
        </c:scaling>
        <c:delete val="1"/>
        <c:axPos val="b"/>
        <c:numFmt formatCode="&quot;H&quot;yy" sourceLinked="1"/>
        <c:majorTickMark val="none"/>
        <c:minorTickMark val="none"/>
        <c:tickLblPos val="none"/>
        <c:crossAx val="296977048"/>
        <c:crosses val="autoZero"/>
        <c:auto val="1"/>
        <c:lblOffset val="100"/>
        <c:baseTimeUnit val="years"/>
      </c:dateAx>
      <c:valAx>
        <c:axId val="29697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83.86</c:v>
                </c:pt>
                <c:pt idx="1">
                  <c:v>81.540000000000006</c:v>
                </c:pt>
                <c:pt idx="2">
                  <c:v>82.52</c:v>
                </c:pt>
                <c:pt idx="3">
                  <c:v>83.29</c:v>
                </c:pt>
                <c:pt idx="4">
                  <c:v>79.180000000000007</c:v>
                </c:pt>
              </c:numCache>
            </c:numRef>
          </c:val>
          <c:extLst xmlns:c16r2="http://schemas.microsoft.com/office/drawing/2015/06/chart">
            <c:ext xmlns:c16="http://schemas.microsoft.com/office/drawing/2014/chart" uri="{C3380CC4-5D6E-409C-BE32-E72D297353CC}">
              <c16:uniqueId val="{00000000-EB1D-41C8-A825-D164F8BB1C45}"/>
            </c:ext>
          </c:extLst>
        </c:ser>
        <c:dLbls>
          <c:showLegendKey val="0"/>
          <c:showVal val="0"/>
          <c:showCatName val="0"/>
          <c:showSerName val="0"/>
          <c:showPercent val="0"/>
          <c:showBubbleSize val="0"/>
        </c:dLbls>
        <c:gapWidth val="150"/>
        <c:axId val="296978616"/>
        <c:axId val="29697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EB1D-41C8-A825-D164F8BB1C45}"/>
            </c:ext>
          </c:extLst>
        </c:ser>
        <c:dLbls>
          <c:showLegendKey val="0"/>
          <c:showVal val="0"/>
          <c:showCatName val="0"/>
          <c:showSerName val="0"/>
          <c:showPercent val="0"/>
          <c:showBubbleSize val="0"/>
        </c:dLbls>
        <c:marker val="1"/>
        <c:smooth val="0"/>
        <c:axId val="296978616"/>
        <c:axId val="296971952"/>
      </c:lineChart>
      <c:dateAx>
        <c:axId val="296978616"/>
        <c:scaling>
          <c:orientation val="minMax"/>
        </c:scaling>
        <c:delete val="1"/>
        <c:axPos val="b"/>
        <c:numFmt formatCode="&quot;H&quot;yy" sourceLinked="1"/>
        <c:majorTickMark val="none"/>
        <c:minorTickMark val="none"/>
        <c:tickLblPos val="none"/>
        <c:crossAx val="296971952"/>
        <c:crosses val="autoZero"/>
        <c:auto val="1"/>
        <c:lblOffset val="100"/>
        <c:baseTimeUnit val="years"/>
      </c:dateAx>
      <c:valAx>
        <c:axId val="29697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7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112.65</c:v>
                </c:pt>
                <c:pt idx="1">
                  <c:v>111.91</c:v>
                </c:pt>
                <c:pt idx="2">
                  <c:v>112.99</c:v>
                </c:pt>
                <c:pt idx="3">
                  <c:v>114.65</c:v>
                </c:pt>
                <c:pt idx="4">
                  <c:v>111.97</c:v>
                </c:pt>
              </c:numCache>
            </c:numRef>
          </c:val>
          <c:extLst xmlns:c16r2="http://schemas.microsoft.com/office/drawing/2015/06/chart">
            <c:ext xmlns:c16="http://schemas.microsoft.com/office/drawing/2014/chart" uri="{C3380CC4-5D6E-409C-BE32-E72D297353CC}">
              <c16:uniqueId val="{00000000-EF29-47F7-98BD-07F74F682956}"/>
            </c:ext>
          </c:extLst>
        </c:ser>
        <c:dLbls>
          <c:showLegendKey val="0"/>
          <c:showVal val="0"/>
          <c:showCatName val="0"/>
          <c:showSerName val="0"/>
          <c:showPercent val="0"/>
          <c:showBubbleSize val="0"/>
        </c:dLbls>
        <c:gapWidth val="150"/>
        <c:axId val="370270240"/>
        <c:axId val="37027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EF29-47F7-98BD-07F74F682956}"/>
            </c:ext>
          </c:extLst>
        </c:ser>
        <c:dLbls>
          <c:showLegendKey val="0"/>
          <c:showVal val="0"/>
          <c:showCatName val="0"/>
          <c:showSerName val="0"/>
          <c:showPercent val="0"/>
          <c:showBubbleSize val="0"/>
        </c:dLbls>
        <c:marker val="1"/>
        <c:smooth val="0"/>
        <c:axId val="370270240"/>
        <c:axId val="370270632"/>
      </c:lineChart>
      <c:dateAx>
        <c:axId val="370270240"/>
        <c:scaling>
          <c:orientation val="minMax"/>
        </c:scaling>
        <c:delete val="1"/>
        <c:axPos val="b"/>
        <c:numFmt formatCode="&quot;H&quot;yy" sourceLinked="1"/>
        <c:majorTickMark val="none"/>
        <c:minorTickMark val="none"/>
        <c:tickLblPos val="none"/>
        <c:crossAx val="370270632"/>
        <c:crosses val="autoZero"/>
        <c:auto val="1"/>
        <c:lblOffset val="100"/>
        <c:baseTimeUnit val="years"/>
      </c:dateAx>
      <c:valAx>
        <c:axId val="370270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2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35.340000000000003</c:v>
                </c:pt>
                <c:pt idx="1">
                  <c:v>37.450000000000003</c:v>
                </c:pt>
                <c:pt idx="2">
                  <c:v>39.65</c:v>
                </c:pt>
                <c:pt idx="3">
                  <c:v>41.88</c:v>
                </c:pt>
                <c:pt idx="4">
                  <c:v>44.04</c:v>
                </c:pt>
              </c:numCache>
            </c:numRef>
          </c:val>
          <c:extLst xmlns:c16r2="http://schemas.microsoft.com/office/drawing/2015/06/chart">
            <c:ext xmlns:c16="http://schemas.microsoft.com/office/drawing/2014/chart" uri="{C3380CC4-5D6E-409C-BE32-E72D297353CC}">
              <c16:uniqueId val="{00000000-F651-4C35-B2F4-CE2DE3F9AD76}"/>
            </c:ext>
          </c:extLst>
        </c:ser>
        <c:dLbls>
          <c:showLegendKey val="0"/>
          <c:showVal val="0"/>
          <c:showCatName val="0"/>
          <c:showSerName val="0"/>
          <c:showPercent val="0"/>
          <c:showBubbleSize val="0"/>
        </c:dLbls>
        <c:gapWidth val="150"/>
        <c:axId val="370268672"/>
        <c:axId val="3702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F651-4C35-B2F4-CE2DE3F9AD76}"/>
            </c:ext>
          </c:extLst>
        </c:ser>
        <c:dLbls>
          <c:showLegendKey val="0"/>
          <c:showVal val="0"/>
          <c:showCatName val="0"/>
          <c:showSerName val="0"/>
          <c:showPercent val="0"/>
          <c:showBubbleSize val="0"/>
        </c:dLbls>
        <c:marker val="1"/>
        <c:smooth val="0"/>
        <c:axId val="370268672"/>
        <c:axId val="370266712"/>
      </c:lineChart>
      <c:dateAx>
        <c:axId val="370268672"/>
        <c:scaling>
          <c:orientation val="minMax"/>
        </c:scaling>
        <c:delete val="1"/>
        <c:axPos val="b"/>
        <c:numFmt formatCode="&quot;H&quot;yy" sourceLinked="1"/>
        <c:majorTickMark val="none"/>
        <c:minorTickMark val="none"/>
        <c:tickLblPos val="none"/>
        <c:crossAx val="370266712"/>
        <c:crosses val="autoZero"/>
        <c:auto val="1"/>
        <c:lblOffset val="100"/>
        <c:baseTimeUnit val="years"/>
      </c:dateAx>
      <c:valAx>
        <c:axId val="3702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0.26</c:v>
                </c:pt>
                <c:pt idx="1">
                  <c:v>0.26</c:v>
                </c:pt>
                <c:pt idx="2">
                  <c:v>1.54</c:v>
                </c:pt>
                <c:pt idx="3">
                  <c:v>2.2400000000000002</c:v>
                </c:pt>
                <c:pt idx="4">
                  <c:v>4.82</c:v>
                </c:pt>
              </c:numCache>
            </c:numRef>
          </c:val>
          <c:extLst xmlns:c16r2="http://schemas.microsoft.com/office/drawing/2015/06/chart">
            <c:ext xmlns:c16="http://schemas.microsoft.com/office/drawing/2014/chart" uri="{C3380CC4-5D6E-409C-BE32-E72D297353CC}">
              <c16:uniqueId val="{00000000-5221-4979-8751-49BF02773CFF}"/>
            </c:ext>
          </c:extLst>
        </c:ser>
        <c:dLbls>
          <c:showLegendKey val="0"/>
          <c:showVal val="0"/>
          <c:showCatName val="0"/>
          <c:showSerName val="0"/>
          <c:showPercent val="0"/>
          <c:showBubbleSize val="0"/>
        </c:dLbls>
        <c:gapWidth val="150"/>
        <c:axId val="372007320"/>
        <c:axId val="3720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5221-4979-8751-49BF02773CFF}"/>
            </c:ext>
          </c:extLst>
        </c:ser>
        <c:dLbls>
          <c:showLegendKey val="0"/>
          <c:showVal val="0"/>
          <c:showCatName val="0"/>
          <c:showSerName val="0"/>
          <c:showPercent val="0"/>
          <c:showBubbleSize val="0"/>
        </c:dLbls>
        <c:marker val="1"/>
        <c:smooth val="0"/>
        <c:axId val="372007320"/>
        <c:axId val="372007712"/>
      </c:lineChart>
      <c:dateAx>
        <c:axId val="372007320"/>
        <c:scaling>
          <c:orientation val="minMax"/>
        </c:scaling>
        <c:delete val="1"/>
        <c:axPos val="b"/>
        <c:numFmt formatCode="&quot;H&quot;yy" sourceLinked="1"/>
        <c:majorTickMark val="none"/>
        <c:minorTickMark val="none"/>
        <c:tickLblPos val="none"/>
        <c:crossAx val="372007712"/>
        <c:crosses val="autoZero"/>
        <c:auto val="1"/>
        <c:lblOffset val="100"/>
        <c:baseTimeUnit val="years"/>
      </c:dateAx>
      <c:valAx>
        <c:axId val="3720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C4-4F32-A0DD-83F242218BB1}"/>
            </c:ext>
          </c:extLst>
        </c:ser>
        <c:dLbls>
          <c:showLegendKey val="0"/>
          <c:showVal val="0"/>
          <c:showCatName val="0"/>
          <c:showSerName val="0"/>
          <c:showPercent val="0"/>
          <c:showBubbleSize val="0"/>
        </c:dLbls>
        <c:gapWidth val="150"/>
        <c:axId val="425212168"/>
        <c:axId val="42521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67C4-4F32-A0DD-83F242218BB1}"/>
            </c:ext>
          </c:extLst>
        </c:ser>
        <c:dLbls>
          <c:showLegendKey val="0"/>
          <c:showVal val="0"/>
          <c:showCatName val="0"/>
          <c:showSerName val="0"/>
          <c:showPercent val="0"/>
          <c:showBubbleSize val="0"/>
        </c:dLbls>
        <c:marker val="1"/>
        <c:smooth val="0"/>
        <c:axId val="425212168"/>
        <c:axId val="425212952"/>
      </c:lineChart>
      <c:dateAx>
        <c:axId val="425212168"/>
        <c:scaling>
          <c:orientation val="minMax"/>
        </c:scaling>
        <c:delete val="1"/>
        <c:axPos val="b"/>
        <c:numFmt formatCode="&quot;H&quot;yy" sourceLinked="1"/>
        <c:majorTickMark val="none"/>
        <c:minorTickMark val="none"/>
        <c:tickLblPos val="none"/>
        <c:crossAx val="425212952"/>
        <c:crosses val="autoZero"/>
        <c:auto val="1"/>
        <c:lblOffset val="100"/>
        <c:baseTimeUnit val="years"/>
      </c:dateAx>
      <c:valAx>
        <c:axId val="425212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2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840</c:v>
                </c:pt>
                <c:pt idx="1">
                  <c:v>907.24</c:v>
                </c:pt>
                <c:pt idx="2">
                  <c:v>809.51</c:v>
                </c:pt>
                <c:pt idx="3">
                  <c:v>1057.78</c:v>
                </c:pt>
                <c:pt idx="4">
                  <c:v>533.13</c:v>
                </c:pt>
              </c:numCache>
            </c:numRef>
          </c:val>
          <c:extLst xmlns:c16r2="http://schemas.microsoft.com/office/drawing/2015/06/chart">
            <c:ext xmlns:c16="http://schemas.microsoft.com/office/drawing/2014/chart" uri="{C3380CC4-5D6E-409C-BE32-E72D297353CC}">
              <c16:uniqueId val="{00000000-0383-444C-8141-BDD5B915B54F}"/>
            </c:ext>
          </c:extLst>
        </c:ser>
        <c:dLbls>
          <c:showLegendKey val="0"/>
          <c:showVal val="0"/>
          <c:showCatName val="0"/>
          <c:showSerName val="0"/>
          <c:showPercent val="0"/>
          <c:showBubbleSize val="0"/>
        </c:dLbls>
        <c:gapWidth val="150"/>
        <c:axId val="425218048"/>
        <c:axId val="4252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0383-444C-8141-BDD5B915B54F}"/>
            </c:ext>
          </c:extLst>
        </c:ser>
        <c:dLbls>
          <c:showLegendKey val="0"/>
          <c:showVal val="0"/>
          <c:showCatName val="0"/>
          <c:showSerName val="0"/>
          <c:showPercent val="0"/>
          <c:showBubbleSize val="0"/>
        </c:dLbls>
        <c:marker val="1"/>
        <c:smooth val="0"/>
        <c:axId val="425218048"/>
        <c:axId val="425213344"/>
      </c:lineChart>
      <c:dateAx>
        <c:axId val="425218048"/>
        <c:scaling>
          <c:orientation val="minMax"/>
        </c:scaling>
        <c:delete val="1"/>
        <c:axPos val="b"/>
        <c:numFmt formatCode="&quot;H&quot;yy" sourceLinked="1"/>
        <c:majorTickMark val="none"/>
        <c:minorTickMark val="none"/>
        <c:tickLblPos val="none"/>
        <c:crossAx val="425213344"/>
        <c:crosses val="autoZero"/>
        <c:auto val="1"/>
        <c:lblOffset val="100"/>
        <c:baseTimeUnit val="years"/>
      </c:dateAx>
      <c:valAx>
        <c:axId val="4252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570.84</c:v>
                </c:pt>
                <c:pt idx="1">
                  <c:v>552.01</c:v>
                </c:pt>
                <c:pt idx="2">
                  <c:v>526.34</c:v>
                </c:pt>
                <c:pt idx="3">
                  <c:v>504.59</c:v>
                </c:pt>
                <c:pt idx="4">
                  <c:v>482.28</c:v>
                </c:pt>
              </c:numCache>
            </c:numRef>
          </c:val>
          <c:extLst xmlns:c16r2="http://schemas.microsoft.com/office/drawing/2015/06/chart">
            <c:ext xmlns:c16="http://schemas.microsoft.com/office/drawing/2014/chart" uri="{C3380CC4-5D6E-409C-BE32-E72D297353CC}">
              <c16:uniqueId val="{00000000-B6BC-4799-BE80-ECA44F5F9EA3}"/>
            </c:ext>
          </c:extLst>
        </c:ser>
        <c:dLbls>
          <c:showLegendKey val="0"/>
          <c:showVal val="0"/>
          <c:showCatName val="0"/>
          <c:showSerName val="0"/>
          <c:showPercent val="0"/>
          <c:showBubbleSize val="0"/>
        </c:dLbls>
        <c:gapWidth val="150"/>
        <c:axId val="425216088"/>
        <c:axId val="42521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B6BC-4799-BE80-ECA44F5F9EA3}"/>
            </c:ext>
          </c:extLst>
        </c:ser>
        <c:dLbls>
          <c:showLegendKey val="0"/>
          <c:showVal val="0"/>
          <c:showCatName val="0"/>
          <c:showSerName val="0"/>
          <c:showPercent val="0"/>
          <c:showBubbleSize val="0"/>
        </c:dLbls>
        <c:marker val="1"/>
        <c:smooth val="0"/>
        <c:axId val="425216088"/>
        <c:axId val="425214128"/>
      </c:lineChart>
      <c:dateAx>
        <c:axId val="425216088"/>
        <c:scaling>
          <c:orientation val="minMax"/>
        </c:scaling>
        <c:delete val="1"/>
        <c:axPos val="b"/>
        <c:numFmt formatCode="&quot;H&quot;yy" sourceLinked="1"/>
        <c:majorTickMark val="none"/>
        <c:minorTickMark val="none"/>
        <c:tickLblPos val="none"/>
        <c:crossAx val="425214128"/>
        <c:crosses val="autoZero"/>
        <c:auto val="1"/>
        <c:lblOffset val="100"/>
        <c:baseTimeUnit val="years"/>
      </c:dateAx>
      <c:valAx>
        <c:axId val="42521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2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104.73</c:v>
                </c:pt>
                <c:pt idx="1">
                  <c:v>102.97</c:v>
                </c:pt>
                <c:pt idx="2">
                  <c:v>105.33</c:v>
                </c:pt>
                <c:pt idx="3">
                  <c:v>106.86</c:v>
                </c:pt>
                <c:pt idx="4">
                  <c:v>102.73</c:v>
                </c:pt>
              </c:numCache>
            </c:numRef>
          </c:val>
          <c:extLst xmlns:c16r2="http://schemas.microsoft.com/office/drawing/2015/06/chart">
            <c:ext xmlns:c16="http://schemas.microsoft.com/office/drawing/2014/chart" uri="{C3380CC4-5D6E-409C-BE32-E72D297353CC}">
              <c16:uniqueId val="{00000000-66BA-40B2-B195-6BA5EEC5E2E6}"/>
            </c:ext>
          </c:extLst>
        </c:ser>
        <c:dLbls>
          <c:showLegendKey val="0"/>
          <c:showVal val="0"/>
          <c:showCatName val="0"/>
          <c:showSerName val="0"/>
          <c:showPercent val="0"/>
          <c:showBubbleSize val="0"/>
        </c:dLbls>
        <c:gapWidth val="150"/>
        <c:axId val="425218440"/>
        <c:axId val="42521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66BA-40B2-B195-6BA5EEC5E2E6}"/>
            </c:ext>
          </c:extLst>
        </c:ser>
        <c:dLbls>
          <c:showLegendKey val="0"/>
          <c:showVal val="0"/>
          <c:showCatName val="0"/>
          <c:showSerName val="0"/>
          <c:showPercent val="0"/>
          <c:showBubbleSize val="0"/>
        </c:dLbls>
        <c:marker val="1"/>
        <c:smooth val="0"/>
        <c:axId val="425218440"/>
        <c:axId val="425215304"/>
      </c:lineChart>
      <c:dateAx>
        <c:axId val="425218440"/>
        <c:scaling>
          <c:orientation val="minMax"/>
        </c:scaling>
        <c:delete val="1"/>
        <c:axPos val="b"/>
        <c:numFmt formatCode="&quot;H&quot;yy" sourceLinked="1"/>
        <c:majorTickMark val="none"/>
        <c:minorTickMark val="none"/>
        <c:tickLblPos val="none"/>
        <c:crossAx val="425215304"/>
        <c:crosses val="autoZero"/>
        <c:auto val="1"/>
        <c:lblOffset val="100"/>
        <c:baseTimeUnit val="years"/>
      </c:dateAx>
      <c:valAx>
        <c:axId val="42521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153.85</c:v>
                </c:pt>
                <c:pt idx="1">
                  <c:v>156.59</c:v>
                </c:pt>
                <c:pt idx="2">
                  <c:v>153.66999999999999</c:v>
                </c:pt>
                <c:pt idx="3">
                  <c:v>151.91999999999999</c:v>
                </c:pt>
                <c:pt idx="4">
                  <c:v>158.59</c:v>
                </c:pt>
              </c:numCache>
            </c:numRef>
          </c:val>
          <c:extLst xmlns:c16r2="http://schemas.microsoft.com/office/drawing/2015/06/chart">
            <c:ext xmlns:c16="http://schemas.microsoft.com/office/drawing/2014/chart" uri="{C3380CC4-5D6E-409C-BE32-E72D297353CC}">
              <c16:uniqueId val="{00000000-B5E8-45A1-A9E9-7B9D9B9E35B6}"/>
            </c:ext>
          </c:extLst>
        </c:ser>
        <c:dLbls>
          <c:showLegendKey val="0"/>
          <c:showVal val="0"/>
          <c:showCatName val="0"/>
          <c:showSerName val="0"/>
          <c:showPercent val="0"/>
          <c:showBubbleSize val="0"/>
        </c:dLbls>
        <c:gapWidth val="150"/>
        <c:axId val="425212560"/>
        <c:axId val="4252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B5E8-45A1-A9E9-7B9D9B9E35B6}"/>
            </c:ext>
          </c:extLst>
        </c:ser>
        <c:dLbls>
          <c:showLegendKey val="0"/>
          <c:showVal val="0"/>
          <c:showCatName val="0"/>
          <c:showSerName val="0"/>
          <c:showPercent val="0"/>
          <c:showBubbleSize val="0"/>
        </c:dLbls>
        <c:marker val="1"/>
        <c:smooth val="0"/>
        <c:axId val="425212560"/>
        <c:axId val="425216480"/>
      </c:lineChart>
      <c:dateAx>
        <c:axId val="425212560"/>
        <c:scaling>
          <c:orientation val="minMax"/>
        </c:scaling>
        <c:delete val="1"/>
        <c:axPos val="b"/>
        <c:numFmt formatCode="&quot;H&quot;yy" sourceLinked="1"/>
        <c:majorTickMark val="none"/>
        <c:minorTickMark val="none"/>
        <c:tickLblPos val="none"/>
        <c:crossAx val="425216480"/>
        <c:crosses val="autoZero"/>
        <c:auto val="1"/>
        <c:lblOffset val="100"/>
        <c:baseTimeUnit val="years"/>
      </c:dateAx>
      <c:valAx>
        <c:axId val="4252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1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米原市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38937</v>
      </c>
      <c r="AM8" s="61"/>
      <c r="AN8" s="61"/>
      <c r="AO8" s="61"/>
      <c r="AP8" s="61"/>
      <c r="AQ8" s="61"/>
      <c r="AR8" s="61"/>
      <c r="AS8" s="61"/>
      <c r="AT8" s="52">
        <f>データ!$S$6</f>
        <v>250.39</v>
      </c>
      <c r="AU8" s="53"/>
      <c r="AV8" s="53"/>
      <c r="AW8" s="53"/>
      <c r="AX8" s="53"/>
      <c r="AY8" s="53"/>
      <c r="AZ8" s="53"/>
      <c r="BA8" s="53"/>
      <c r="BB8" s="54">
        <f>データ!$T$6</f>
        <v>155.51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75.75</v>
      </c>
      <c r="J10" s="53"/>
      <c r="K10" s="53"/>
      <c r="L10" s="53"/>
      <c r="M10" s="53"/>
      <c r="N10" s="53"/>
      <c r="O10" s="64"/>
      <c r="P10" s="54">
        <f>データ!$P$6</f>
        <v>99.83</v>
      </c>
      <c r="Q10" s="54"/>
      <c r="R10" s="54"/>
      <c r="S10" s="54"/>
      <c r="T10" s="54"/>
      <c r="U10" s="54"/>
      <c r="V10" s="54"/>
      <c r="W10" s="61">
        <f>データ!$Q$6</f>
        <v>2856</v>
      </c>
      <c r="X10" s="61"/>
      <c r="Y10" s="61"/>
      <c r="Z10" s="61"/>
      <c r="AA10" s="61"/>
      <c r="AB10" s="61"/>
      <c r="AC10" s="61"/>
      <c r="AD10" s="2"/>
      <c r="AE10" s="2"/>
      <c r="AF10" s="2"/>
      <c r="AG10" s="2"/>
      <c r="AH10" s="4"/>
      <c r="AI10" s="4"/>
      <c r="AJ10" s="4"/>
      <c r="AK10" s="4"/>
      <c r="AL10" s="61">
        <f>データ!$U$6</f>
        <v>28437</v>
      </c>
      <c r="AM10" s="61"/>
      <c r="AN10" s="61"/>
      <c r="AO10" s="61"/>
      <c r="AP10" s="61"/>
      <c r="AQ10" s="61"/>
      <c r="AR10" s="61"/>
      <c r="AS10" s="61"/>
      <c r="AT10" s="52">
        <f>データ!$V$6</f>
        <v>60.48</v>
      </c>
      <c r="AU10" s="53"/>
      <c r="AV10" s="53"/>
      <c r="AW10" s="53"/>
      <c r="AX10" s="53"/>
      <c r="AY10" s="53"/>
      <c r="AZ10" s="53"/>
      <c r="BA10" s="53"/>
      <c r="BB10" s="54">
        <f>データ!$W$6</f>
        <v>470.19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NIi+OR/Ae04+YnZc+AAdGnYkc70ad7c+ORTefANrc4Di+xxeLBKGbOgjFxs38RWyOXySwsU/G5Y92cF28Wv8w==" saltValue="3xGYfRmUiFx/RZr5hXTn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252140</v>
      </c>
      <c r="D6" s="34">
        <f t="shared" si="3"/>
        <v>46</v>
      </c>
      <c r="E6" s="34">
        <f t="shared" si="3"/>
        <v>1</v>
      </c>
      <c r="F6" s="34">
        <f t="shared" si="3"/>
        <v>0</v>
      </c>
      <c r="G6" s="34">
        <f t="shared" si="3"/>
        <v>1</v>
      </c>
      <c r="H6" s="34" t="str">
        <f t="shared" si="3"/>
        <v>滋賀県　米原市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75.75</v>
      </c>
      <c r="P6" s="35">
        <f t="shared" si="3"/>
        <v>99.83</v>
      </c>
      <c r="Q6" s="35">
        <f t="shared" si="3"/>
        <v>2856</v>
      </c>
      <c r="R6" s="35">
        <f t="shared" si="3"/>
        <v>38937</v>
      </c>
      <c r="S6" s="35">
        <f t="shared" si="3"/>
        <v>250.39</v>
      </c>
      <c r="T6" s="35">
        <f t="shared" si="3"/>
        <v>155.51</v>
      </c>
      <c r="U6" s="35">
        <f t="shared" si="3"/>
        <v>28437</v>
      </c>
      <c r="V6" s="35">
        <f t="shared" si="3"/>
        <v>60.48</v>
      </c>
      <c r="W6" s="35">
        <f t="shared" si="3"/>
        <v>470.19</v>
      </c>
      <c r="X6" s="36">
        <f>IF(X7="",NA(),X7)</f>
        <v>112.65</v>
      </c>
      <c r="Y6" s="36">
        <f t="shared" ref="Y6:AG6" si="4">IF(Y7="",NA(),Y7)</f>
        <v>111.91</v>
      </c>
      <c r="Z6" s="36">
        <f t="shared" si="4"/>
        <v>112.99</v>
      </c>
      <c r="AA6" s="36">
        <f t="shared" si="4"/>
        <v>114.65</v>
      </c>
      <c r="AB6" s="36">
        <f t="shared" si="4"/>
        <v>111.97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840</v>
      </c>
      <c r="AU6" s="36">
        <f t="shared" ref="AU6:BC6" si="6">IF(AU7="",NA(),AU7)</f>
        <v>907.24</v>
      </c>
      <c r="AV6" s="36">
        <f t="shared" si="6"/>
        <v>809.51</v>
      </c>
      <c r="AW6" s="36">
        <f t="shared" si="6"/>
        <v>1057.78</v>
      </c>
      <c r="AX6" s="36">
        <f t="shared" si="6"/>
        <v>533.13</v>
      </c>
      <c r="AY6" s="36">
        <f t="shared" si="6"/>
        <v>391.54</v>
      </c>
      <c r="AZ6" s="36">
        <f t="shared" si="6"/>
        <v>384.34</v>
      </c>
      <c r="BA6" s="36">
        <f t="shared" si="6"/>
        <v>359.47</v>
      </c>
      <c r="BB6" s="36">
        <f t="shared" si="6"/>
        <v>369.69</v>
      </c>
      <c r="BC6" s="36">
        <f t="shared" si="6"/>
        <v>379.08</v>
      </c>
      <c r="BD6" s="35" t="str">
        <f>IF(BD7="","",IF(BD7="-","【-】","【"&amp;SUBSTITUTE(TEXT(BD7,"#,##0.00"),"-","△")&amp;"】"))</f>
        <v>【264.97】</v>
      </c>
      <c r="BE6" s="36">
        <f>IF(BE7="",NA(),BE7)</f>
        <v>570.84</v>
      </c>
      <c r="BF6" s="36">
        <f t="shared" ref="BF6:BN6" si="7">IF(BF7="",NA(),BF7)</f>
        <v>552.01</v>
      </c>
      <c r="BG6" s="36">
        <f t="shared" si="7"/>
        <v>526.34</v>
      </c>
      <c r="BH6" s="36">
        <f t="shared" si="7"/>
        <v>504.59</v>
      </c>
      <c r="BI6" s="36">
        <f t="shared" si="7"/>
        <v>482.28</v>
      </c>
      <c r="BJ6" s="36">
        <f t="shared" si="7"/>
        <v>386.97</v>
      </c>
      <c r="BK6" s="36">
        <f t="shared" si="7"/>
        <v>380.58</v>
      </c>
      <c r="BL6" s="36">
        <f t="shared" si="7"/>
        <v>401.79</v>
      </c>
      <c r="BM6" s="36">
        <f t="shared" si="7"/>
        <v>402.99</v>
      </c>
      <c r="BN6" s="36">
        <f t="shared" si="7"/>
        <v>398.98</v>
      </c>
      <c r="BO6" s="35" t="str">
        <f>IF(BO7="","",IF(BO7="-","【-】","【"&amp;SUBSTITUTE(TEXT(BO7,"#,##0.00"),"-","△")&amp;"】"))</f>
        <v>【266.61】</v>
      </c>
      <c r="BP6" s="36">
        <f>IF(BP7="",NA(),BP7)</f>
        <v>104.73</v>
      </c>
      <c r="BQ6" s="36">
        <f t="shared" ref="BQ6:BY6" si="8">IF(BQ7="",NA(),BQ7)</f>
        <v>102.97</v>
      </c>
      <c r="BR6" s="36">
        <f t="shared" si="8"/>
        <v>105.33</v>
      </c>
      <c r="BS6" s="36">
        <f t="shared" si="8"/>
        <v>106.86</v>
      </c>
      <c r="BT6" s="36">
        <f t="shared" si="8"/>
        <v>102.73</v>
      </c>
      <c r="BU6" s="36">
        <f t="shared" si="8"/>
        <v>101.72</v>
      </c>
      <c r="BV6" s="36">
        <f t="shared" si="8"/>
        <v>102.38</v>
      </c>
      <c r="BW6" s="36">
        <f t="shared" si="8"/>
        <v>100.12</v>
      </c>
      <c r="BX6" s="36">
        <f t="shared" si="8"/>
        <v>98.66</v>
      </c>
      <c r="BY6" s="36">
        <f t="shared" si="8"/>
        <v>98.64</v>
      </c>
      <c r="BZ6" s="35" t="str">
        <f>IF(BZ7="","",IF(BZ7="-","【-】","【"&amp;SUBSTITUTE(TEXT(BZ7,"#,##0.00"),"-","△")&amp;"】"))</f>
        <v>【103.24】</v>
      </c>
      <c r="CA6" s="36">
        <f>IF(CA7="",NA(),CA7)</f>
        <v>153.85</v>
      </c>
      <c r="CB6" s="36">
        <f t="shared" ref="CB6:CJ6" si="9">IF(CB7="",NA(),CB7)</f>
        <v>156.59</v>
      </c>
      <c r="CC6" s="36">
        <f t="shared" si="9"/>
        <v>153.66999999999999</v>
      </c>
      <c r="CD6" s="36">
        <f t="shared" si="9"/>
        <v>151.91999999999999</v>
      </c>
      <c r="CE6" s="36">
        <f t="shared" si="9"/>
        <v>158.59</v>
      </c>
      <c r="CF6" s="36">
        <f t="shared" si="9"/>
        <v>168.2</v>
      </c>
      <c r="CG6" s="36">
        <f t="shared" si="9"/>
        <v>168.67</v>
      </c>
      <c r="CH6" s="36">
        <f t="shared" si="9"/>
        <v>174.97</v>
      </c>
      <c r="CI6" s="36">
        <f t="shared" si="9"/>
        <v>178.59</v>
      </c>
      <c r="CJ6" s="36">
        <f t="shared" si="9"/>
        <v>178.92</v>
      </c>
      <c r="CK6" s="35" t="str">
        <f>IF(CK7="","",IF(CK7="-","【-】","【"&amp;SUBSTITUTE(TEXT(CK7,"#,##0.00"),"-","△")&amp;"】"))</f>
        <v>【168.38】</v>
      </c>
      <c r="CL6" s="36">
        <f>IF(CL7="",NA(),CL7)</f>
        <v>53.81</v>
      </c>
      <c r="CM6" s="36">
        <f t="shared" ref="CM6:CU6" si="10">IF(CM7="",NA(),CM7)</f>
        <v>54.98</v>
      </c>
      <c r="CN6" s="36">
        <f t="shared" si="10"/>
        <v>54.24</v>
      </c>
      <c r="CO6" s="36">
        <f t="shared" si="10"/>
        <v>53.3</v>
      </c>
      <c r="CP6" s="36">
        <f t="shared" si="10"/>
        <v>55.55</v>
      </c>
      <c r="CQ6" s="36">
        <f t="shared" si="10"/>
        <v>54.77</v>
      </c>
      <c r="CR6" s="36">
        <f t="shared" si="10"/>
        <v>54.92</v>
      </c>
      <c r="CS6" s="36">
        <f t="shared" si="10"/>
        <v>55.63</v>
      </c>
      <c r="CT6" s="36">
        <f t="shared" si="10"/>
        <v>55.03</v>
      </c>
      <c r="CU6" s="36">
        <f t="shared" si="10"/>
        <v>55.14</v>
      </c>
      <c r="CV6" s="35" t="str">
        <f>IF(CV7="","",IF(CV7="-","【-】","【"&amp;SUBSTITUTE(TEXT(CV7,"#,##0.00"),"-","△")&amp;"】"))</f>
        <v>【60.00】</v>
      </c>
      <c r="CW6" s="36">
        <f>IF(CW7="",NA(),CW7)</f>
        <v>83.86</v>
      </c>
      <c r="CX6" s="36">
        <f t="shared" ref="CX6:DF6" si="11">IF(CX7="",NA(),CX7)</f>
        <v>81.540000000000006</v>
      </c>
      <c r="CY6" s="36">
        <f t="shared" si="11"/>
        <v>82.52</v>
      </c>
      <c r="CZ6" s="36">
        <f t="shared" si="11"/>
        <v>83.29</v>
      </c>
      <c r="DA6" s="36">
        <f t="shared" si="11"/>
        <v>79.180000000000007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35.340000000000003</v>
      </c>
      <c r="DI6" s="36">
        <f t="shared" ref="DI6:DQ6" si="12">IF(DI7="",NA(),DI7)</f>
        <v>37.450000000000003</v>
      </c>
      <c r="DJ6" s="36">
        <f t="shared" si="12"/>
        <v>39.65</v>
      </c>
      <c r="DK6" s="36">
        <f t="shared" si="12"/>
        <v>41.88</v>
      </c>
      <c r="DL6" s="36">
        <f t="shared" si="12"/>
        <v>44.04</v>
      </c>
      <c r="DM6" s="36">
        <f t="shared" si="12"/>
        <v>47.46</v>
      </c>
      <c r="DN6" s="36">
        <f t="shared" si="12"/>
        <v>48.49</v>
      </c>
      <c r="DO6" s="36">
        <f t="shared" si="12"/>
        <v>48.05</v>
      </c>
      <c r="DP6" s="36">
        <f t="shared" si="12"/>
        <v>48.87</v>
      </c>
      <c r="DQ6" s="36">
        <f t="shared" si="12"/>
        <v>49.92</v>
      </c>
      <c r="DR6" s="35" t="str">
        <f>IF(DR7="","",IF(DR7="-","【-】","【"&amp;SUBSTITUTE(TEXT(DR7,"#,##0.00"),"-","△")&amp;"】"))</f>
        <v>【49.59】</v>
      </c>
      <c r="DS6" s="36">
        <f>IF(DS7="",NA(),DS7)</f>
        <v>0.26</v>
      </c>
      <c r="DT6" s="36">
        <f t="shared" ref="DT6:EB6" si="13">IF(DT7="",NA(),DT7)</f>
        <v>0.26</v>
      </c>
      <c r="DU6" s="36">
        <f t="shared" si="13"/>
        <v>1.54</v>
      </c>
      <c r="DV6" s="36">
        <f t="shared" si="13"/>
        <v>2.2400000000000002</v>
      </c>
      <c r="DW6" s="36">
        <f t="shared" si="13"/>
        <v>4.82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0.26</v>
      </c>
      <c r="EE6" s="36">
        <f t="shared" ref="EE6:EM6" si="14">IF(EE7="",NA(),EE7)</f>
        <v>0.26</v>
      </c>
      <c r="EF6" s="36">
        <f t="shared" si="14"/>
        <v>0.15</v>
      </c>
      <c r="EG6" s="36">
        <f t="shared" si="14"/>
        <v>0.27</v>
      </c>
      <c r="EH6" s="36">
        <f t="shared" si="14"/>
        <v>0.32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252140</v>
      </c>
      <c r="D7" s="38">
        <v>46</v>
      </c>
      <c r="E7" s="38">
        <v>1</v>
      </c>
      <c r="F7" s="38">
        <v>0</v>
      </c>
      <c r="G7" s="38">
        <v>1</v>
      </c>
      <c r="H7" s="38" t="s">
        <v>93</v>
      </c>
      <c r="I7" s="38" t="s">
        <v>94</v>
      </c>
      <c r="J7" s="38" t="s">
        <v>95</v>
      </c>
      <c r="K7" s="38" t="s">
        <v>96</v>
      </c>
      <c r="L7" s="38" t="s">
        <v>97</v>
      </c>
      <c r="M7" s="38" t="s">
        <v>98</v>
      </c>
      <c r="N7" s="39" t="s">
        <v>99</v>
      </c>
      <c r="O7" s="39">
        <v>75.75</v>
      </c>
      <c r="P7" s="39">
        <v>99.83</v>
      </c>
      <c r="Q7" s="39">
        <v>2856</v>
      </c>
      <c r="R7" s="39">
        <v>38937</v>
      </c>
      <c r="S7" s="39">
        <v>250.39</v>
      </c>
      <c r="T7" s="39">
        <v>155.51</v>
      </c>
      <c r="U7" s="39">
        <v>28437</v>
      </c>
      <c r="V7" s="39">
        <v>60.48</v>
      </c>
      <c r="W7" s="39">
        <v>470.19</v>
      </c>
      <c r="X7" s="39">
        <v>112.65</v>
      </c>
      <c r="Y7" s="39">
        <v>111.91</v>
      </c>
      <c r="Z7" s="39">
        <v>112.99</v>
      </c>
      <c r="AA7" s="39">
        <v>114.65</v>
      </c>
      <c r="AB7" s="39">
        <v>111.97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840</v>
      </c>
      <c r="AU7" s="39">
        <v>907.24</v>
      </c>
      <c r="AV7" s="39">
        <v>809.51</v>
      </c>
      <c r="AW7" s="39">
        <v>1057.78</v>
      </c>
      <c r="AX7" s="39">
        <v>533.13</v>
      </c>
      <c r="AY7" s="39">
        <v>391.54</v>
      </c>
      <c r="AZ7" s="39">
        <v>384.34</v>
      </c>
      <c r="BA7" s="39">
        <v>359.47</v>
      </c>
      <c r="BB7" s="39">
        <v>369.69</v>
      </c>
      <c r="BC7" s="39">
        <v>379.08</v>
      </c>
      <c r="BD7" s="39">
        <v>264.97000000000003</v>
      </c>
      <c r="BE7" s="39">
        <v>570.84</v>
      </c>
      <c r="BF7" s="39">
        <v>552.01</v>
      </c>
      <c r="BG7" s="39">
        <v>526.34</v>
      </c>
      <c r="BH7" s="39">
        <v>504.59</v>
      </c>
      <c r="BI7" s="39">
        <v>482.28</v>
      </c>
      <c r="BJ7" s="39">
        <v>386.97</v>
      </c>
      <c r="BK7" s="39">
        <v>380.58</v>
      </c>
      <c r="BL7" s="39">
        <v>401.79</v>
      </c>
      <c r="BM7" s="39">
        <v>402.99</v>
      </c>
      <c r="BN7" s="39">
        <v>398.98</v>
      </c>
      <c r="BO7" s="39">
        <v>266.61</v>
      </c>
      <c r="BP7" s="39">
        <v>104.73</v>
      </c>
      <c r="BQ7" s="39">
        <v>102.97</v>
      </c>
      <c r="BR7" s="39">
        <v>105.33</v>
      </c>
      <c r="BS7" s="39">
        <v>106.86</v>
      </c>
      <c r="BT7" s="39">
        <v>102.73</v>
      </c>
      <c r="BU7" s="39">
        <v>101.72</v>
      </c>
      <c r="BV7" s="39">
        <v>102.38</v>
      </c>
      <c r="BW7" s="39">
        <v>100.12</v>
      </c>
      <c r="BX7" s="39">
        <v>98.66</v>
      </c>
      <c r="BY7" s="39">
        <v>98.64</v>
      </c>
      <c r="BZ7" s="39">
        <v>103.24</v>
      </c>
      <c r="CA7" s="39">
        <v>153.85</v>
      </c>
      <c r="CB7" s="39">
        <v>156.59</v>
      </c>
      <c r="CC7" s="39">
        <v>153.66999999999999</v>
      </c>
      <c r="CD7" s="39">
        <v>151.91999999999999</v>
      </c>
      <c r="CE7" s="39">
        <v>158.59</v>
      </c>
      <c r="CF7" s="39">
        <v>168.2</v>
      </c>
      <c r="CG7" s="39">
        <v>168.67</v>
      </c>
      <c r="CH7" s="39">
        <v>174.97</v>
      </c>
      <c r="CI7" s="39">
        <v>178.59</v>
      </c>
      <c r="CJ7" s="39">
        <v>178.92</v>
      </c>
      <c r="CK7" s="39">
        <v>168.38</v>
      </c>
      <c r="CL7" s="39">
        <v>53.81</v>
      </c>
      <c r="CM7" s="39">
        <v>54.98</v>
      </c>
      <c r="CN7" s="39">
        <v>54.24</v>
      </c>
      <c r="CO7" s="39">
        <v>53.3</v>
      </c>
      <c r="CP7" s="39">
        <v>55.55</v>
      </c>
      <c r="CQ7" s="39">
        <v>54.77</v>
      </c>
      <c r="CR7" s="39">
        <v>54.92</v>
      </c>
      <c r="CS7" s="39">
        <v>55.63</v>
      </c>
      <c r="CT7" s="39">
        <v>55.03</v>
      </c>
      <c r="CU7" s="39">
        <v>55.14</v>
      </c>
      <c r="CV7" s="39">
        <v>60</v>
      </c>
      <c r="CW7" s="39">
        <v>83.86</v>
      </c>
      <c r="CX7" s="39">
        <v>81.540000000000006</v>
      </c>
      <c r="CY7" s="39">
        <v>82.52</v>
      </c>
      <c r="CZ7" s="39">
        <v>83.29</v>
      </c>
      <c r="DA7" s="39">
        <v>79.180000000000007</v>
      </c>
      <c r="DB7" s="39">
        <v>82.89</v>
      </c>
      <c r="DC7" s="39">
        <v>82.66</v>
      </c>
      <c r="DD7" s="39">
        <v>82.04</v>
      </c>
      <c r="DE7" s="39">
        <v>81.900000000000006</v>
      </c>
      <c r="DF7" s="39">
        <v>81.39</v>
      </c>
      <c r="DG7" s="39">
        <v>89.8</v>
      </c>
      <c r="DH7" s="39">
        <v>35.340000000000003</v>
      </c>
      <c r="DI7" s="39">
        <v>37.450000000000003</v>
      </c>
      <c r="DJ7" s="39">
        <v>39.65</v>
      </c>
      <c r="DK7" s="39">
        <v>41.88</v>
      </c>
      <c r="DL7" s="39">
        <v>44.04</v>
      </c>
      <c r="DM7" s="39">
        <v>47.46</v>
      </c>
      <c r="DN7" s="39">
        <v>48.49</v>
      </c>
      <c r="DO7" s="39">
        <v>48.05</v>
      </c>
      <c r="DP7" s="39">
        <v>48.87</v>
      </c>
      <c r="DQ7" s="39">
        <v>49.92</v>
      </c>
      <c r="DR7" s="39">
        <v>49.59</v>
      </c>
      <c r="DS7" s="39">
        <v>0.26</v>
      </c>
      <c r="DT7" s="39">
        <v>0.26</v>
      </c>
      <c r="DU7" s="39">
        <v>1.54</v>
      </c>
      <c r="DV7" s="39">
        <v>2.2400000000000002</v>
      </c>
      <c r="DW7" s="39">
        <v>4.82</v>
      </c>
      <c r="DX7" s="39">
        <v>9.7100000000000009</v>
      </c>
      <c r="DY7" s="39">
        <v>12.79</v>
      </c>
      <c r="DZ7" s="39">
        <v>13.39</v>
      </c>
      <c r="EA7" s="39">
        <v>14.85</v>
      </c>
      <c r="EB7" s="39">
        <v>16.88</v>
      </c>
      <c r="EC7" s="39">
        <v>19.440000000000001</v>
      </c>
      <c r="ED7" s="39">
        <v>0.26</v>
      </c>
      <c r="EE7" s="39">
        <v>0.26</v>
      </c>
      <c r="EF7" s="39">
        <v>0.15</v>
      </c>
      <c r="EG7" s="39">
        <v>0.27</v>
      </c>
      <c r="EH7" s="39">
        <v>0.32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2021-01-28T02:40:38Z</cp:lastPrinted>
  <dcterms:created xsi:type="dcterms:W3CDTF">2020-12-04T02:10:52Z</dcterms:created>
  <dcterms:modified xsi:type="dcterms:W3CDTF">2021-02-01T00:32:48Z</dcterms:modified>
  <cp:category/>
</cp:coreProperties>
</file>