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02005\財政課\総務部財政課\90 その他\03 公営企業・第三セクター\公営企業\H31\02 調査\〆2020.2.5_公営企業に係る経営比較分析表（平成30年度決算）の分析等について\04 県提出分（ですます調に修正済み）\"/>
    </mc:Choice>
  </mc:AlternateContent>
  <workbookProtection workbookAlgorithmName="SHA-512" workbookHashValue="psQg623lJ5gsNZnkMXhMQTza6xzoWQvn+O8bjfXzV5bvuyPr/U7A5aPH6HrvDMmhbDOd5eOAJI+cBOVJFkMgcQ==" workbookSaltValue="qLi0vAr1ejVQcPFv1D3Pp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W8" i="4"/>
  <c r="P8" i="4"/>
  <c r="B6" i="4"/>
  <c r="C10" i="5" l="1"/>
  <c r="D10" i="5"/>
  <c r="E10" i="5"/>
  <c r="B10" i="5"/>
</calcChain>
</file>

<file path=xl/sharedStrings.xml><?xml version="1.0" encoding="utf-8"?>
<sst xmlns="http://schemas.openxmlformats.org/spreadsheetml/2006/main" count="312" uniqueCount="110">
  <si>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</si>
  <si>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</si>
  <si>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</si>
  <si>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</si>
  <si>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</si>
  <si>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</si>
  <si>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</si>
  <si>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</si>
  <si>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</si>
  <si>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</si>
  <si>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</si>
  <si>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</si>
  <si>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</si>
  <si>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</si>
  <si>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</si>
  <si>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</si>
  <si>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</si>
  <si>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</si>
  <si>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</si>
  <si>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</si>
  <si>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</si>
  <si>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</si>
  <si>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</si>
  <si>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</si>
  <si>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</si>
  <si>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</si>
  <si>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</si>
  <si>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</si>
  <si>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</si>
  <si>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</si>
  <si>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</si>
  <si>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</si>
  <si>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</si>
  <si>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</si>
  <si>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</si>
  <si>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</si>
  <si>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</si>
  <si>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</si>
  <si>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</si>
  <si>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</si>
  <si>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</si>
  <si>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</si>
  <si>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</si>
  <si>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</si>
  <si>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</si>
  <si>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</si>
  <si>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</si>
  <si>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</si>
  <si>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</si>
  <si>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</si>
  <si>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</si>
  <si>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</si>
  <si>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</si>
  <si>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</si>
  <si>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</si>
  <si>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</si>
  <si>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</si>
  <si>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</si>
  <si>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</si>
  <si>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</si>
  <si>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</si>
  <si>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</si>
  <si>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</si>
  <si>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</si>
  <si>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</si>
  <si>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</si>
  <si>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</si>
  <si>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</si>
  <si>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</si>
  <si>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</si>
  <si>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</si>
  <si>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</si>
  <si>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</si>
  <si>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</si>
  <si>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</si>
  <si>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</si>
  <si>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</si>
  <si>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</si>
  <si>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</si>
  <si>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</si>
  <si>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</si>
  <si>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</si>
  <si>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</si>
  <si>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</si>
  <si>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</si>
  <si>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</si>
  <si>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</si>
  <si>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</si>
  <si>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</si>
  <si>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</si>
  <si>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</si>
  <si>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</si>
  <si>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</si>
  <si>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</si>
  <si>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</si>
  <si>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</si>
  <si>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</si>
  <si>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</si>
  <si>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</si>
  <si>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</si>
  <si>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</si>
  <si>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</si>
  <si>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</si>
  <si>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</si>
  <si>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</si>
  <si>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</si>
  <si>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</si>
  <si>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収益的収支比率が100％を割り込んでおり、単年度収支が赤字となっています。
　また、経費回収率が100％を下回っており、料金で回収すべき経費をすべて料金では賄えていない状況です。将来の人口減少を考慮すると、料金収入の減少が見込まれるため、今後ますます厳しくなることが想定されます。
　汚水処理原価については、類似団体平均および全国平均と比較すると低く抑えられているものの、投資の効率化や維持管理費の削減等により、健全経営を継続していく必要があると考えられます。
　水洗化率については、類似団体平均および全国平均を上回っており、毎年順調に増加していることから、水洗化啓発活動を効果的に行えているといえます。</t>
    <rPh sb="164" eb="166">
      <t>ゼンコク</t>
    </rPh>
    <rPh sb="166" eb="168">
      <t>ヘイキン</t>
    </rPh>
    <rPh sb="209" eb="211">
      <t>ケイエイ</t>
    </rPh>
    <rPh sb="212" eb="214">
      <t>ケイゾク</t>
    </rPh>
    <phoneticPr fontId="15"/>
  </si>
  <si>
    <t>　下水道施設長寿命化基本計画および農業集落排水処理施設に係る最適整備構想に基づき、計画的な施設の老朽化状況等の調査および改築・更新工事を実施し、施設寿命の延伸を図ります。</t>
    <phoneticPr fontId="15"/>
  </si>
  <si>
    <t>　水洗化率は順調に増加しているものの、収益的収支比率や経費回収率が100％を下回っており、経営状況は厳しいと言わざるを得ません。今後は、人口減少に伴う有収水量の減少が懸念されるため、投資の効率化や維持管理費の削減等を行い、かつ、水洗化率の向上に努めることにより有収水量を増加させ、料金収入の増収を図ることで、経営改善に取り組んでいきます。
　また、施設が破損してから対応する事後対応型から、計画的に点検・補修・改築等を行う予防保全型に移行していくことで、施設の安全性向上や長寿命化を図り、効率的な事業運営に取り組んでいきます。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</si>
</sst>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3C9-4EC0-9E1E-078AE30212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73C9-4EC0-9E1E-078AE30212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101.64</c:v>
                </c:pt>
              </c:numCache>
            </c:numRef>
          </c:val>
          <c:extLst>
            <c:ext xmlns:c16="http://schemas.microsoft.com/office/drawing/2014/chart" uri="{C3380CC4-5D6E-409C-BE32-E72D297353CC}">
              <c16:uniqueId val="{00000000-D70E-4C03-B62E-8F8716536A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101.72</c:v>
                </c:pt>
              </c:numCache>
            </c:numRef>
          </c:val>
          <c:smooth val="0"/>
          <c:extLst>
            <c:ext xmlns:c16="http://schemas.microsoft.com/office/drawing/2014/chart" uri="{C3380CC4-5D6E-409C-BE32-E72D297353CC}">
              <c16:uniqueId val="{00000001-D70E-4C03-B62E-8F8716536A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2.96</c:v>
                </c:pt>
              </c:numCache>
            </c:numRef>
          </c:val>
          <c:extLst>
            <c:ext xmlns:c16="http://schemas.microsoft.com/office/drawing/2014/chart" uri="{C3380CC4-5D6E-409C-BE32-E72D297353CC}">
              <c16:uniqueId val="{00000000-F504-4F93-ADA7-A8ED869A0C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F504-4F93-ADA7-A8ED869A0C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3B4-4422-85ED-1A8963AA42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A3B4-4422-85ED-1A8963AA42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57B-4044-A897-64D01B1186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112.88</c:v>
                </c:pt>
              </c:numCache>
            </c:numRef>
          </c:val>
          <c:smooth val="0"/>
          <c:extLst>
            <c:ext xmlns:c16="http://schemas.microsoft.com/office/drawing/2014/chart" uri="{C3380CC4-5D6E-409C-BE32-E72D297353CC}">
              <c16:uniqueId val="{00000001-957B-4044-A897-64D01B1186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20.71</c:v>
                </c:pt>
              </c:numCache>
            </c:numRef>
          </c:val>
          <c:extLst>
            <c:ext xmlns:c16="http://schemas.microsoft.com/office/drawing/2014/chart" uri="{C3380CC4-5D6E-409C-BE32-E72D297353CC}">
              <c16:uniqueId val="{00000000-DBD3-4769-84B6-9A59659F51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49.18</c:v>
                </c:pt>
              </c:numCache>
            </c:numRef>
          </c:val>
          <c:smooth val="0"/>
          <c:extLst>
            <c:ext xmlns:c16="http://schemas.microsoft.com/office/drawing/2014/chart" uri="{C3380CC4-5D6E-409C-BE32-E72D297353CC}">
              <c16:uniqueId val="{00000001-DBD3-4769-84B6-9A59659F51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942.72</c:v>
                </c:pt>
              </c:numCache>
            </c:numRef>
          </c:val>
          <c:extLst>
            <c:ext xmlns:c16="http://schemas.microsoft.com/office/drawing/2014/chart" uri="{C3380CC4-5D6E-409C-BE32-E72D297353CC}">
              <c16:uniqueId val="{00000000-EE43-4E1A-BE9A-F335CC13D0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1194.1500000000001</c:v>
                </c:pt>
              </c:numCache>
            </c:numRef>
          </c:val>
          <c:smooth val="0"/>
          <c:extLst>
            <c:ext xmlns:c16="http://schemas.microsoft.com/office/drawing/2014/chart" uri="{C3380CC4-5D6E-409C-BE32-E72D297353CC}">
              <c16:uniqueId val="{00000001-EE43-4E1A-BE9A-F335CC13D0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82.26</c:v>
                </c:pt>
              </c:numCache>
            </c:numRef>
          </c:val>
          <c:extLst>
            <c:ext xmlns:c16="http://schemas.microsoft.com/office/drawing/2014/chart" uri="{C3380CC4-5D6E-409C-BE32-E72D297353CC}">
              <c16:uniqueId val="{00000000-F7EF-49D5-9A71-C7094CAA0D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72.260000000000005</c:v>
                </c:pt>
              </c:numCache>
            </c:numRef>
          </c:val>
          <c:smooth val="0"/>
          <c:extLst>
            <c:ext xmlns:c16="http://schemas.microsoft.com/office/drawing/2014/chart" uri="{C3380CC4-5D6E-409C-BE32-E72D297353CC}">
              <c16:uniqueId val="{00000001-F7EF-49D5-9A71-C7094CAA0D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178.21</c:v>
                </c:pt>
              </c:numCache>
            </c:numRef>
          </c:val>
          <c:extLst>
            <c:ext xmlns:c16="http://schemas.microsoft.com/office/drawing/2014/chart" uri="{C3380CC4-5D6E-409C-BE32-E72D297353CC}">
              <c16:uniqueId val="{00000000-D12E-4EA2-BD8F-0F4EEF641A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230.02</c:v>
                </c:pt>
              </c:numCache>
            </c:numRef>
          </c:val>
          <c:smooth val="0"/>
          <c:extLst>
            <c:ext xmlns:c16="http://schemas.microsoft.com/office/drawing/2014/chart" uri="{C3380CC4-5D6E-409C-BE32-E72D297353CC}">
              <c16:uniqueId val="{00000001-D12E-4EA2-BD8F-0F4EEF641A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2F-4DB1-8C8A-162D2B48BD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42.56</c:v>
                </c:pt>
              </c:numCache>
            </c:numRef>
          </c:val>
          <c:smooth val="0"/>
          <c:extLst>
            <c:ext xmlns:c16="http://schemas.microsoft.com/office/drawing/2014/chart" uri="{C3380CC4-5D6E-409C-BE32-E72D297353CC}">
              <c16:uniqueId val="{00000001-652F-4DB1-8C8A-162D2B48BD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93.28</c:v>
                </c:pt>
              </c:numCache>
            </c:numRef>
          </c:val>
          <c:extLst>
            <c:ext xmlns:c16="http://schemas.microsoft.com/office/drawing/2014/chart" uri="{C3380CC4-5D6E-409C-BE32-E72D297353CC}">
              <c16:uniqueId val="{00000000-0539-440C-9B5F-3297DA99E9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83.32</c:v>
                </c:pt>
              </c:numCache>
            </c:numRef>
          </c:val>
          <c:smooth val="0"/>
          <c:extLst>
            <c:ext xmlns:c16="http://schemas.microsoft.com/office/drawing/2014/chart" uri="{C3380CC4-5D6E-409C-BE32-E72D297353CC}">
              <c16:uniqueId val="{00000001-0539-440C-9B5F-3297DA99E9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7" zoomScaleNormal="100" workbookViewId="0">
      <selection activeCell="BH88" sqref="BH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米原市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39295</v>
      </c>
      <c r="AM8" s="68"/>
      <c r="AN8" s="68"/>
      <c r="AO8" s="68"/>
      <c r="AP8" s="68"/>
      <c r="AQ8" s="68"/>
      <c r="AR8" s="68"/>
      <c r="AS8" s="68"/>
      <c r="AT8" s="67">
        <f>データ!T6</f>
        <v>250.39</v>
      </c>
      <c r="AU8" s="67"/>
      <c r="AV8" s="67"/>
      <c r="AW8" s="67"/>
      <c r="AX8" s="67"/>
      <c r="AY8" s="67"/>
      <c r="AZ8" s="67"/>
      <c r="BA8" s="67"/>
      <c r="BB8" s="67">
        <f>データ!U6</f>
        <v>156.94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55.5</v>
      </c>
      <c r="J10" s="67"/>
      <c r="K10" s="67"/>
      <c r="L10" s="67"/>
      <c r="M10" s="67"/>
      <c r="N10" s="67"/>
      <c r="O10" s="67"/>
      <c r="P10" s="67">
        <f>データ!P6</f>
        <v>42.33</v>
      </c>
      <c r="Q10" s="67"/>
      <c r="R10" s="67"/>
      <c r="S10" s="67"/>
      <c r="T10" s="67"/>
      <c r="U10" s="67"/>
      <c r="V10" s="67"/>
      <c r="W10" s="67">
        <f>データ!Q6</f>
        <v>84.65</v>
      </c>
      <c r="X10" s="67"/>
      <c r="Y10" s="67"/>
      <c r="Z10" s="67"/>
      <c r="AA10" s="67"/>
      <c r="AB10" s="67"/>
      <c r="AC10" s="67"/>
      <c r="AD10" s="68">
        <f>データ!R6</f>
        <v>2776</v>
      </c>
      <c r="AE10" s="68"/>
      <c r="AF10" s="68"/>
      <c r="AG10" s="68"/>
      <c r="AH10" s="68"/>
      <c r="AI10" s="68"/>
      <c r="AJ10" s="68"/>
      <c r="AK10" s="2"/>
      <c r="AL10" s="68">
        <f>データ!V6</f>
        <v>16569</v>
      </c>
      <c r="AM10" s="68"/>
      <c r="AN10" s="68"/>
      <c r="AO10" s="68"/>
      <c r="AP10" s="68"/>
      <c r="AQ10" s="68"/>
      <c r="AR10" s="68"/>
      <c r="AS10" s="68"/>
      <c r="AT10" s="67">
        <f>データ!W6</f>
        <v>7.58</v>
      </c>
      <c r="AU10" s="67"/>
      <c r="AV10" s="67"/>
      <c r="AW10" s="67"/>
      <c r="AX10" s="67"/>
      <c r="AY10" s="67"/>
      <c r="AZ10" s="67"/>
      <c r="BA10" s="67"/>
      <c r="BB10" s="67">
        <f>データ!X6</f>
        <v>2185.88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107</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YHIrxLFG9x8pf2UEMCkeH/KmgCyPOIFxK1pXRXh1kUVA8uJwEGkRYVpriFbWeJQiu4gnjANpCzAMzw2QPJLg+g==" saltValue="YI5kvuv5yKHORuKcIbrX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252140</v>
      </c>
      <c r="D6" s="33">
        <f t="shared" si="3"/>
        <v>46</v>
      </c>
      <c r="E6" s="33">
        <f t="shared" si="3"/>
        <v>17</v>
      </c>
      <c r="F6" s="33">
        <f t="shared" si="3"/>
        <v>4</v>
      </c>
      <c r="G6" s="33">
        <f t="shared" si="3"/>
        <v>0</v>
      </c>
      <c r="H6" s="33" t="str">
        <f t="shared" si="3"/>
        <v>滋賀県　米原市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55.5</v>
      </c>
      <c r="P6" s="34">
        <f t="shared" si="3"/>
        <v>42.33</v>
      </c>
      <c r="Q6" s="34">
        <f t="shared" si="3"/>
        <v>84.65</v>
      </c>
      <c r="R6" s="34">
        <f t="shared" si="3"/>
        <v>2776</v>
      </c>
      <c r="S6" s="34">
        <f t="shared" si="3"/>
        <v>39295</v>
      </c>
      <c r="T6" s="34">
        <f t="shared" si="3"/>
        <v>250.39</v>
      </c>
      <c r="U6" s="34">
        <f t="shared" si="3"/>
        <v>156.94</v>
      </c>
      <c r="V6" s="34">
        <f t="shared" si="3"/>
        <v>16569</v>
      </c>
      <c r="W6" s="34">
        <f t="shared" si="3"/>
        <v>7.58</v>
      </c>
      <c r="X6" s="34">
        <f t="shared" si="3"/>
        <v>2185.88</v>
      </c>
      <c r="Y6" s="35" t="str">
        <f>IF(Y7="",NA(),Y7)</f>
        <v>-</v>
      </c>
      <c r="Z6" s="35" t="str">
        <f t="shared" ref="Z6:AH6" si="4">IF(Z7="",NA(),Z7)</f>
        <v>-</v>
      </c>
      <c r="AA6" s="35" t="str">
        <f t="shared" si="4"/>
        <v>-</v>
      </c>
      <c r="AB6" s="35" t="str">
        <f t="shared" si="4"/>
        <v>-</v>
      </c>
      <c r="AC6" s="35">
        <f t="shared" si="4"/>
        <v>101.64</v>
      </c>
      <c r="AD6" s="35" t="str">
        <f t="shared" si="4"/>
        <v>-</v>
      </c>
      <c r="AE6" s="35" t="str">
        <f t="shared" si="4"/>
        <v>-</v>
      </c>
      <c r="AF6" s="35" t="str">
        <f t="shared" si="4"/>
        <v>-</v>
      </c>
      <c r="AG6" s="35" t="str">
        <f t="shared" si="4"/>
        <v>-</v>
      </c>
      <c r="AH6" s="35">
        <f t="shared" si="4"/>
        <v>101.72</v>
      </c>
      <c r="AI6" s="34" t="str">
        <f>IF(AI7="","",IF(AI7="-","【-】","【"&amp;SUBSTITUTE(TEXT(AI7,"#,##0.00"),"-","△")&amp;"】"))</f>
        <v>【101.92】</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112.88</v>
      </c>
      <c r="AT6" s="34" t="str">
        <f>IF(AT7="","",IF(AT7="-","【-】","【"&amp;SUBSTITUTE(TEXT(AT7,"#,##0.00"),"-","△")&amp;"】"))</f>
        <v>【88.06】</v>
      </c>
      <c r="AU6" s="35" t="str">
        <f>IF(AU7="",NA(),AU7)</f>
        <v>-</v>
      </c>
      <c r="AV6" s="35" t="str">
        <f t="shared" ref="AV6:BD6" si="6">IF(AV7="",NA(),AV7)</f>
        <v>-</v>
      </c>
      <c r="AW6" s="35" t="str">
        <f t="shared" si="6"/>
        <v>-</v>
      </c>
      <c r="AX6" s="35" t="str">
        <f t="shared" si="6"/>
        <v>-</v>
      </c>
      <c r="AY6" s="35">
        <f t="shared" si="6"/>
        <v>20.71</v>
      </c>
      <c r="AZ6" s="35" t="str">
        <f t="shared" si="6"/>
        <v>-</v>
      </c>
      <c r="BA6" s="35" t="str">
        <f t="shared" si="6"/>
        <v>-</v>
      </c>
      <c r="BB6" s="35" t="str">
        <f t="shared" si="6"/>
        <v>-</v>
      </c>
      <c r="BC6" s="35" t="str">
        <f t="shared" si="6"/>
        <v>-</v>
      </c>
      <c r="BD6" s="35">
        <f t="shared" si="6"/>
        <v>49.18</v>
      </c>
      <c r="BE6" s="34" t="str">
        <f>IF(BE7="","",IF(BE7="-","【-】","【"&amp;SUBSTITUTE(TEXT(BE7,"#,##0.00"),"-","△")&amp;"】"))</f>
        <v>【54.23】</v>
      </c>
      <c r="BF6" s="35" t="str">
        <f>IF(BF7="",NA(),BF7)</f>
        <v>-</v>
      </c>
      <c r="BG6" s="35" t="str">
        <f t="shared" ref="BG6:BO6" si="7">IF(BG7="",NA(),BG7)</f>
        <v>-</v>
      </c>
      <c r="BH6" s="35" t="str">
        <f t="shared" si="7"/>
        <v>-</v>
      </c>
      <c r="BI6" s="35" t="str">
        <f t="shared" si="7"/>
        <v>-</v>
      </c>
      <c r="BJ6" s="35">
        <f t="shared" si="7"/>
        <v>942.72</v>
      </c>
      <c r="BK6" s="35" t="str">
        <f t="shared" si="7"/>
        <v>-</v>
      </c>
      <c r="BL6" s="35" t="str">
        <f t="shared" si="7"/>
        <v>-</v>
      </c>
      <c r="BM6" s="35" t="str">
        <f t="shared" si="7"/>
        <v>-</v>
      </c>
      <c r="BN6" s="35" t="str">
        <f t="shared" si="7"/>
        <v>-</v>
      </c>
      <c r="BO6" s="35">
        <f t="shared" si="7"/>
        <v>1194.1500000000001</v>
      </c>
      <c r="BP6" s="34" t="str">
        <f>IF(BP7="","",IF(BP7="-","【-】","【"&amp;SUBSTITUTE(TEXT(BP7,"#,##0.00"),"-","△")&amp;"】"))</f>
        <v>【1,209.40】</v>
      </c>
      <c r="BQ6" s="35" t="str">
        <f>IF(BQ7="",NA(),BQ7)</f>
        <v>-</v>
      </c>
      <c r="BR6" s="35" t="str">
        <f t="shared" ref="BR6:BZ6" si="8">IF(BR7="",NA(),BR7)</f>
        <v>-</v>
      </c>
      <c r="BS6" s="35" t="str">
        <f t="shared" si="8"/>
        <v>-</v>
      </c>
      <c r="BT6" s="35" t="str">
        <f t="shared" si="8"/>
        <v>-</v>
      </c>
      <c r="BU6" s="35">
        <f t="shared" si="8"/>
        <v>82.26</v>
      </c>
      <c r="BV6" s="35" t="str">
        <f t="shared" si="8"/>
        <v>-</v>
      </c>
      <c r="BW6" s="35" t="str">
        <f t="shared" si="8"/>
        <v>-</v>
      </c>
      <c r="BX6" s="35" t="str">
        <f t="shared" si="8"/>
        <v>-</v>
      </c>
      <c r="BY6" s="35" t="str">
        <f t="shared" si="8"/>
        <v>-</v>
      </c>
      <c r="BZ6" s="35">
        <f t="shared" si="8"/>
        <v>72.260000000000005</v>
      </c>
      <c r="CA6" s="34" t="str">
        <f>IF(CA7="","",IF(CA7="-","【-】","【"&amp;SUBSTITUTE(TEXT(CA7,"#,##0.00"),"-","△")&amp;"】"))</f>
        <v>【74.48】</v>
      </c>
      <c r="CB6" s="35" t="str">
        <f>IF(CB7="",NA(),CB7)</f>
        <v>-</v>
      </c>
      <c r="CC6" s="35" t="str">
        <f t="shared" ref="CC6:CK6" si="9">IF(CC7="",NA(),CC7)</f>
        <v>-</v>
      </c>
      <c r="CD6" s="35" t="str">
        <f t="shared" si="9"/>
        <v>-</v>
      </c>
      <c r="CE6" s="35" t="str">
        <f t="shared" si="9"/>
        <v>-</v>
      </c>
      <c r="CF6" s="35">
        <f t="shared" si="9"/>
        <v>178.21</v>
      </c>
      <c r="CG6" s="35" t="str">
        <f t="shared" si="9"/>
        <v>-</v>
      </c>
      <c r="CH6" s="35" t="str">
        <f t="shared" si="9"/>
        <v>-</v>
      </c>
      <c r="CI6" s="35" t="str">
        <f t="shared" si="9"/>
        <v>-</v>
      </c>
      <c r="CJ6" s="35" t="str">
        <f t="shared" si="9"/>
        <v>-</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42.56</v>
      </c>
      <c r="CW6" s="34" t="str">
        <f>IF(CW7="","",IF(CW7="-","【-】","【"&amp;SUBSTITUTE(TEXT(CW7,"#,##0.00"),"-","△")&amp;"】"))</f>
        <v>【42.82】</v>
      </c>
      <c r="CX6" s="35" t="str">
        <f>IF(CX7="",NA(),CX7)</f>
        <v>-</v>
      </c>
      <c r="CY6" s="35" t="str">
        <f t="shared" ref="CY6:DG6" si="11">IF(CY7="",NA(),CY7)</f>
        <v>-</v>
      </c>
      <c r="CZ6" s="35" t="str">
        <f t="shared" si="11"/>
        <v>-</v>
      </c>
      <c r="DA6" s="35" t="str">
        <f t="shared" si="11"/>
        <v>-</v>
      </c>
      <c r="DB6" s="35">
        <f t="shared" si="11"/>
        <v>93.28</v>
      </c>
      <c r="DC6" s="35" t="str">
        <f t="shared" si="11"/>
        <v>-</v>
      </c>
      <c r="DD6" s="35" t="str">
        <f t="shared" si="11"/>
        <v>-</v>
      </c>
      <c r="DE6" s="35" t="str">
        <f t="shared" si="11"/>
        <v>-</v>
      </c>
      <c r="DF6" s="35" t="str">
        <f t="shared" si="11"/>
        <v>-</v>
      </c>
      <c r="DG6" s="35">
        <f t="shared" si="11"/>
        <v>83.32</v>
      </c>
      <c r="DH6" s="34" t="str">
        <f>IF(DH7="","",IF(DH7="-","【-】","【"&amp;SUBSTITUTE(TEXT(DH7,"#,##0.00"),"-","△")&amp;"】"))</f>
        <v>【83.36】</v>
      </c>
      <c r="DI6" s="35" t="str">
        <f>IF(DI7="",NA(),DI7)</f>
        <v>-</v>
      </c>
      <c r="DJ6" s="35" t="str">
        <f t="shared" ref="DJ6:DR6" si="12">IF(DJ7="",NA(),DJ7)</f>
        <v>-</v>
      </c>
      <c r="DK6" s="35" t="str">
        <f t="shared" si="12"/>
        <v>-</v>
      </c>
      <c r="DL6" s="35" t="str">
        <f t="shared" si="12"/>
        <v>-</v>
      </c>
      <c r="DM6" s="35">
        <f t="shared" si="12"/>
        <v>2.96</v>
      </c>
      <c r="DN6" s="35" t="str">
        <f t="shared" si="12"/>
        <v>-</v>
      </c>
      <c r="DO6" s="35" t="str">
        <f t="shared" si="12"/>
        <v>-</v>
      </c>
      <c r="DP6" s="35" t="str">
        <f t="shared" si="12"/>
        <v>-</v>
      </c>
      <c r="DQ6" s="35" t="str">
        <f t="shared" si="12"/>
        <v>-</v>
      </c>
      <c r="DR6" s="35">
        <f t="shared" si="12"/>
        <v>24.68</v>
      </c>
      <c r="DS6" s="34" t="str">
        <f>IF(DS7="","",IF(DS7="-","【-】","【"&amp;SUBSTITUTE(TEXT(DS7,"#,##0.00"),"-","△")&amp;"】"))</f>
        <v>【24.88】</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【0.12】</v>
      </c>
    </row>
    <row r="7" spans="1:148" s="36" customFormat="1" x14ac:dyDescent="0.15">
      <c r="A7" s="28"/>
      <c r="B7" s="37">
        <v>2018</v>
      </c>
      <c r="C7" s="37">
        <v>252140</v>
      </c>
      <c r="D7" s="37">
        <v>46</v>
      </c>
      <c r="E7" s="37">
        <v>17</v>
      </c>
      <c r="F7" s="37">
        <v>4</v>
      </c>
      <c r="G7" s="37">
        <v>0</v>
      </c>
      <c r="H7" s="37" t="s">
        <v>95</v>
      </c>
      <c r="I7" s="37" t="s">
        <v>96</v>
      </c>
      <c r="J7" s="37" t="s">
        <v>97</v>
      </c>
      <c r="K7" s="37" t="s">
        <v>98</v>
      </c>
      <c r="L7" s="37" t="s">
        <v>99</v>
      </c>
      <c r="M7" s="37" t="s">
        <v>100</v>
      </c>
      <c r="N7" s="38" t="s">
        <v>101</v>
      </c>
      <c r="O7" s="38">
        <v>55.5</v>
      </c>
      <c r="P7" s="38">
        <v>42.33</v>
      </c>
      <c r="Q7" s="38">
        <v>84.65</v>
      </c>
      <c r="R7" s="38">
        <v>2776</v>
      </c>
      <c r="S7" s="38">
        <v>39295</v>
      </c>
      <c r="T7" s="38">
        <v>250.39</v>
      </c>
      <c r="U7" s="38">
        <v>156.94</v>
      </c>
      <c r="V7" s="38">
        <v>16569</v>
      </c>
      <c r="W7" s="38">
        <v>7.58</v>
      </c>
      <c r="X7" s="38">
        <v>2185.88</v>
      </c>
      <c r="Y7" s="38" t="s">
        <v>101</v>
      </c>
      <c r="Z7" s="38" t="s">
        <v>101</v>
      </c>
      <c r="AA7" s="38" t="s">
        <v>101</v>
      </c>
      <c r="AB7" s="38" t="s">
        <v>101</v>
      </c>
      <c r="AC7" s="38">
        <v>101.64</v>
      </c>
      <c r="AD7" s="38" t="s">
        <v>101</v>
      </c>
      <c r="AE7" s="38" t="s">
        <v>101</v>
      </c>
      <c r="AF7" s="38" t="s">
        <v>101</v>
      </c>
      <c r="AG7" s="38" t="s">
        <v>101</v>
      </c>
      <c r="AH7" s="38">
        <v>101.72</v>
      </c>
      <c r="AI7" s="38">
        <v>101.92</v>
      </c>
      <c r="AJ7" s="38" t="s">
        <v>101</v>
      </c>
      <c r="AK7" s="38" t="s">
        <v>101</v>
      </c>
      <c r="AL7" s="38" t="s">
        <v>101</v>
      </c>
      <c r="AM7" s="38" t="s">
        <v>101</v>
      </c>
      <c r="AN7" s="38">
        <v>0</v>
      </c>
      <c r="AO7" s="38" t="s">
        <v>101</v>
      </c>
      <c r="AP7" s="38" t="s">
        <v>101</v>
      </c>
      <c r="AQ7" s="38" t="s">
        <v>101</v>
      </c>
      <c r="AR7" s="38" t="s">
        <v>101</v>
      </c>
      <c r="AS7" s="38">
        <v>112.88</v>
      </c>
      <c r="AT7" s="38">
        <v>88.06</v>
      </c>
      <c r="AU7" s="38" t="s">
        <v>101</v>
      </c>
      <c r="AV7" s="38" t="s">
        <v>101</v>
      </c>
      <c r="AW7" s="38" t="s">
        <v>101</v>
      </c>
      <c r="AX7" s="38" t="s">
        <v>101</v>
      </c>
      <c r="AY7" s="38">
        <v>20.71</v>
      </c>
      <c r="AZ7" s="38" t="s">
        <v>101</v>
      </c>
      <c r="BA7" s="38" t="s">
        <v>101</v>
      </c>
      <c r="BB7" s="38" t="s">
        <v>101</v>
      </c>
      <c r="BC7" s="38" t="s">
        <v>101</v>
      </c>
      <c r="BD7" s="38">
        <v>49.18</v>
      </c>
      <c r="BE7" s="38">
        <v>54.23</v>
      </c>
      <c r="BF7" s="38" t="s">
        <v>101</v>
      </c>
      <c r="BG7" s="38" t="s">
        <v>101</v>
      </c>
      <c r="BH7" s="38" t="s">
        <v>101</v>
      </c>
      <c r="BI7" s="38" t="s">
        <v>101</v>
      </c>
      <c r="BJ7" s="38">
        <v>942.72</v>
      </c>
      <c r="BK7" s="38" t="s">
        <v>101</v>
      </c>
      <c r="BL7" s="38" t="s">
        <v>101</v>
      </c>
      <c r="BM7" s="38" t="s">
        <v>101</v>
      </c>
      <c r="BN7" s="38" t="s">
        <v>101</v>
      </c>
      <c r="BO7" s="38">
        <v>1194.1500000000001</v>
      </c>
      <c r="BP7" s="38">
        <v>1209.4000000000001</v>
      </c>
      <c r="BQ7" s="38" t="s">
        <v>101</v>
      </c>
      <c r="BR7" s="38" t="s">
        <v>101</v>
      </c>
      <c r="BS7" s="38" t="s">
        <v>101</v>
      </c>
      <c r="BT7" s="38" t="s">
        <v>101</v>
      </c>
      <c r="BU7" s="38">
        <v>82.26</v>
      </c>
      <c r="BV7" s="38" t="s">
        <v>101</v>
      </c>
      <c r="BW7" s="38" t="s">
        <v>101</v>
      </c>
      <c r="BX7" s="38" t="s">
        <v>101</v>
      </c>
      <c r="BY7" s="38" t="s">
        <v>101</v>
      </c>
      <c r="BZ7" s="38">
        <v>72.260000000000005</v>
      </c>
      <c r="CA7" s="38">
        <v>74.48</v>
      </c>
      <c r="CB7" s="38" t="s">
        <v>101</v>
      </c>
      <c r="CC7" s="38" t="s">
        <v>101</v>
      </c>
      <c r="CD7" s="38" t="s">
        <v>101</v>
      </c>
      <c r="CE7" s="38" t="s">
        <v>101</v>
      </c>
      <c r="CF7" s="38">
        <v>178.21</v>
      </c>
      <c r="CG7" s="38" t="s">
        <v>101</v>
      </c>
      <c r="CH7" s="38" t="s">
        <v>101</v>
      </c>
      <c r="CI7" s="38" t="s">
        <v>101</v>
      </c>
      <c r="CJ7" s="38" t="s">
        <v>101</v>
      </c>
      <c r="CK7" s="38">
        <v>230.02</v>
      </c>
      <c r="CL7" s="38">
        <v>219.46</v>
      </c>
      <c r="CM7" s="38" t="s">
        <v>101</v>
      </c>
      <c r="CN7" s="38" t="s">
        <v>101</v>
      </c>
      <c r="CO7" s="38" t="s">
        <v>101</v>
      </c>
      <c r="CP7" s="38" t="s">
        <v>101</v>
      </c>
      <c r="CQ7" s="38" t="s">
        <v>101</v>
      </c>
      <c r="CR7" s="38" t="s">
        <v>101</v>
      </c>
      <c r="CS7" s="38" t="s">
        <v>101</v>
      </c>
      <c r="CT7" s="38" t="s">
        <v>101</v>
      </c>
      <c r="CU7" s="38" t="s">
        <v>101</v>
      </c>
      <c r="CV7" s="38">
        <v>42.56</v>
      </c>
      <c r="CW7" s="38">
        <v>42.82</v>
      </c>
      <c r="CX7" s="38" t="s">
        <v>101</v>
      </c>
      <c r="CY7" s="38" t="s">
        <v>101</v>
      </c>
      <c r="CZ7" s="38" t="s">
        <v>101</v>
      </c>
      <c r="DA7" s="38" t="s">
        <v>101</v>
      </c>
      <c r="DB7" s="38">
        <v>93.28</v>
      </c>
      <c r="DC7" s="38" t="s">
        <v>101</v>
      </c>
      <c r="DD7" s="38" t="s">
        <v>101</v>
      </c>
      <c r="DE7" s="38" t="s">
        <v>101</v>
      </c>
      <c r="DF7" s="38" t="s">
        <v>101</v>
      </c>
      <c r="DG7" s="38">
        <v>83.32</v>
      </c>
      <c r="DH7" s="38">
        <v>83.36</v>
      </c>
      <c r="DI7" s="38" t="s">
        <v>101</v>
      </c>
      <c r="DJ7" s="38" t="s">
        <v>101</v>
      </c>
      <c r="DK7" s="38" t="s">
        <v>101</v>
      </c>
      <c r="DL7" s="38" t="s">
        <v>101</v>
      </c>
      <c r="DM7" s="38">
        <v>2.96</v>
      </c>
      <c r="DN7" s="38" t="s">
        <v>101</v>
      </c>
      <c r="DO7" s="38" t="s">
        <v>101</v>
      </c>
      <c r="DP7" s="38" t="s">
        <v>101</v>
      </c>
      <c r="DQ7" s="38" t="s">
        <v>101</v>
      </c>
      <c r="DR7" s="38">
        <v>24.68</v>
      </c>
      <c r="DS7" s="38">
        <v>24.88</v>
      </c>
      <c r="DT7" s="38" t="s">
        <v>101</v>
      </c>
      <c r="DU7" s="38" t="s">
        <v>101</v>
      </c>
      <c r="DV7" s="38" t="s">
        <v>101</v>
      </c>
      <c r="DW7" s="38" t="s">
        <v>101</v>
      </c>
      <c r="DX7" s="38">
        <v>0</v>
      </c>
      <c r="DY7" s="38" t="s">
        <v>101</v>
      </c>
      <c r="DZ7" s="38" t="s">
        <v>101</v>
      </c>
      <c r="EA7" s="38" t="s">
        <v>101</v>
      </c>
      <c r="EB7" s="38" t="s">
        <v>101</v>
      </c>
      <c r="EC7" s="38">
        <v>0.01</v>
      </c>
      <c r="ED7" s="38">
        <v>0.01</v>
      </c>
      <c r="EE7" s="38" t="s">
        <v>101</v>
      </c>
      <c r="EF7" s="38" t="s">
        <v>101</v>
      </c>
      <c r="EG7" s="38" t="s">
        <v>101</v>
      </c>
      <c r="EH7" s="38" t="s">
        <v>101</v>
      </c>
      <c r="EI7" s="38">
        <v>0</v>
      </c>
      <c r="EJ7" s="38" t="s">
        <v>101</v>
      </c>
      <c r="EK7" s="38" t="s">
        <v>101</v>
      </c>
      <c r="EL7" s="38" t="s">
        <v>101</v>
      </c>
      <c r="EM7" s="38" t="s">
        <v>101</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2020-01-30T23:46:18Z</cp:lastPrinted>
  <dcterms:created xsi:type="dcterms:W3CDTF">2019-12-05T04:50:36Z</dcterms:created>
  <dcterms:modified xsi:type="dcterms:W3CDTF">2020-01-31T00:34:22Z</dcterms:modified>
  <cp:category/>
</cp:coreProperties>
</file>