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s02005\財政課\総務部財政課\90 その他\03 公営企業・第三セクター\公営企業\H31\02 調査\〆2020.2.5_公営企業に係る経営比較分析表（平成30年度決算）の分析等について\04 県提出分（ですます調に修正済み）\"/>
    </mc:Choice>
  </mc:AlternateContent>
  <workbookProtection workbookAlgorithmName="SHA-512" workbookHashValue="cjNSD/3d0F1X+WgVqmXqul1g4qEEZEfN22Ajs4LZQYScnF7ex2ph0RECiR34q1Ah8D4Xz+nC5s7ysRpTmbi0jQ==" workbookSaltValue="7gEVJ2g2CqJZothNkdwvl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<sst xmlns="http://schemas.openxmlformats.org/spreadsheetml/2006/main" count="312" uniqueCount="111">
  <si>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</si>
  <si>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</si>
  <si>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</si>
  <si>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</si>
  <si>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</si>
  <si>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</si>
  <si>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</si>
  <si>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</si>
  <si>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</si>
  <si>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</si>
  <si>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</si>
  <si>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</si>
  <si>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</si>
  <si>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</si>
  <si>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</si>
  <si>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</si>
  <si>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</si>
  <si>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</si>
  <si>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</si>
  <si>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</si>
  <si>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</si>
  <si>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</si>
  <si>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</si>
  <si>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</si>
  <si>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</si>
  <si>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</si>
  <si>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</si>
  <si>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</si>
  <si>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</si>
  <si>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</si>
  <si>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</si>
  <si>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</si>
  <si>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</si>
  <si>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</si>
  <si>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</si>
  <si>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</si>
  <si>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</si>
  <si>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</si>
  <si>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</si>
  <si>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</si>
  <si>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</si>
  <si>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</si>
  <si>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</si>
  <si>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</si>
  <si>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</si>
  <si>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</si>
  <si>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</si>
  <si>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</si>
  <si>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</si>
  <si>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</si>
  <si>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</si>
  <si>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</si>
  <si>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</si>
  <si>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</si>
  <si>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</si>
  <si>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</si>
  <si>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</si>
  <si>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</si>
  <si>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</si>
  <si>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</si>
  <si>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</si>
  <si>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</si>
  <si>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</si>
  <si>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</si>
  <si>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</si>
  <si>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</si>
  <si>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</si>
  <si>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</si>
  <si>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</si>
  <si>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</si>
  <si>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</si>
  <si>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</si>
  <si>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</si>
  <si>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</si>
  <si>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</si>
  <si>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</si>
  <si>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</si>
  <si>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</si>
  <si>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</si>
  <si>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</si>
  <si>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</si>
  <si>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</si>
  <si>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</si>
  <si>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</si>
  <si>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</si>
  <si>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</si>
  <si>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</si>
  <si>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</si>
  <si>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</si>
  <si>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</si>
  <si>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</si>
  <si>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</si>
  <si>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</si>
  <si>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</si>
  <si>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</si>
  <si>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</si>
  <si>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米原市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</si>
  <si>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</si>
  <si>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</si>
  <si>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</si>
  <si>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</si>
  <si>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</si>
  <si>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</si>
  <si>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</si>
  <si>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</si>
  <si>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</si>
  <si>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</si>
  <si>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</si>
  <si>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下水道施設長寿命化基本計画および農業集落排水処理施設に係る最適整備構想に基づき、計画的な施設の老朽化状況等の調査および改築・更新工事を実施し、施設寿命の延伸を図ります。</t>
    <phoneticPr fontId="15"/>
  </si>
  <si>
    <t>　水洗化率は順調に増加しているものの、経費回収率が100％を下回っており、汚水処理原価も全国平均より高くなっている現状から考えると、経営状況は厳しいと言わざるを得ません。今後は、人口減少に伴う有収水量の減少が懸念されるため、投資の効率化や維持管理費の削減等を行い、かつ、水洗化率の向上に努めることにより有収水量を増加させ、料金収入の増収を図ることで、経営改善に取り組んでいきます。
　また、施設が破損してから対応する事後対応型から、計画的に点検・補修・改築等を行う予防保全型に移行していくことで、施設の安全性向上や長寿命化を図り、効率的な事業運営に取り組んでいきます。</t>
    <phoneticPr fontId="15"/>
  </si>
  <si>
    <t>　経営規模に対する企業債残高の比率が全国平均と比較して高くなっています。
　また、経費回収率が100％を下回っており、料金で回収すべき経費をすべて料金では賄えていない状況です。将来の人口減少を考慮すると、料金収入の減少が見込まれるため、今後ますます厳しくなることが想定されます。
　汚水処理原価については、類似団体平均と比較すると低く抑えられているものの、全国平均と比較すると高くなっているため、投資の効率化や維持管理費の削減等により、経営改善への取組を行う必要があると考えられます。
　水洗化率については、全国平均は下回っているものの、類似団体平均を上回っており、増加傾向で推移していることから、水洗化啓発活動を効果的に行えているといえます。</t>
    <rPh sb="227" eb="228">
      <t>オコナ</t>
    </rPh>
    <rPh sb="229" eb="231">
      <t>ヒツヨウ</t>
    </rPh>
    <rPh sb="285" eb="287">
      <t>ケイコウ</t>
    </rPh>
    <rPh sb="288" eb="290">
      <t>スイイ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</si>
</sst>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BF5-46D5-AF32-CDD9919329C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8BF5-46D5-AF32-CDD9919329C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9D-442B-8BC0-43AC6BE1F6A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49.68</c:v>
                </c:pt>
              </c:numCache>
            </c:numRef>
          </c:val>
          <c:smooth val="0"/>
          <c:extLst>
            <c:ext xmlns:c16="http://schemas.microsoft.com/office/drawing/2014/chart" uri="{C3380CC4-5D6E-409C-BE32-E72D297353CC}">
              <c16:uniqueId val="{00000001-9B9D-442B-8BC0-43AC6BE1F6A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93.44</c:v>
                </c:pt>
              </c:numCache>
            </c:numRef>
          </c:val>
          <c:extLst>
            <c:ext xmlns:c16="http://schemas.microsoft.com/office/drawing/2014/chart" uri="{C3380CC4-5D6E-409C-BE32-E72D297353CC}">
              <c16:uniqueId val="{00000000-8F19-4284-B563-51CFF6279E9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83.35</c:v>
                </c:pt>
              </c:numCache>
            </c:numRef>
          </c:val>
          <c:smooth val="0"/>
          <c:extLst>
            <c:ext xmlns:c16="http://schemas.microsoft.com/office/drawing/2014/chart" uri="{C3380CC4-5D6E-409C-BE32-E72D297353CC}">
              <c16:uniqueId val="{00000001-8F19-4284-B563-51CFF6279E9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107.68</c:v>
                </c:pt>
              </c:numCache>
            </c:numRef>
          </c:val>
          <c:extLst>
            <c:ext xmlns:c16="http://schemas.microsoft.com/office/drawing/2014/chart" uri="{C3380CC4-5D6E-409C-BE32-E72D297353CC}">
              <c16:uniqueId val="{00000000-0C7A-4034-9777-6130F17CA4A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106.83</c:v>
                </c:pt>
              </c:numCache>
            </c:numRef>
          </c:val>
          <c:smooth val="0"/>
          <c:extLst>
            <c:ext xmlns:c16="http://schemas.microsoft.com/office/drawing/2014/chart" uri="{C3380CC4-5D6E-409C-BE32-E72D297353CC}">
              <c16:uniqueId val="{00000001-0C7A-4034-9777-6130F17CA4A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2.96</c:v>
                </c:pt>
              </c:numCache>
            </c:numRef>
          </c:val>
          <c:extLst>
            <c:ext xmlns:c16="http://schemas.microsoft.com/office/drawing/2014/chart" uri="{C3380CC4-5D6E-409C-BE32-E72D297353CC}">
              <c16:uniqueId val="{00000000-123C-4A4A-A69E-4DC373CF1A2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26.06</c:v>
                </c:pt>
              </c:numCache>
            </c:numRef>
          </c:val>
          <c:smooth val="0"/>
          <c:extLst>
            <c:ext xmlns:c16="http://schemas.microsoft.com/office/drawing/2014/chart" uri="{C3380CC4-5D6E-409C-BE32-E72D297353CC}">
              <c16:uniqueId val="{00000001-123C-4A4A-A69E-4DC373CF1A2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9CC-449B-A8B3-1F2DCB2265A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C9CC-449B-A8B3-1F2DCB2265A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511-4AA8-8D2C-F65E0491332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22.02</c:v>
                </c:pt>
              </c:numCache>
            </c:numRef>
          </c:val>
          <c:smooth val="0"/>
          <c:extLst>
            <c:ext xmlns:c16="http://schemas.microsoft.com/office/drawing/2014/chart" uri="{C3380CC4-5D6E-409C-BE32-E72D297353CC}">
              <c16:uniqueId val="{00000001-0511-4AA8-8D2C-F65E0491332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16.16</c:v>
                </c:pt>
              </c:numCache>
            </c:numRef>
          </c:val>
          <c:extLst>
            <c:ext xmlns:c16="http://schemas.microsoft.com/office/drawing/2014/chart" uri="{C3380CC4-5D6E-409C-BE32-E72D297353CC}">
              <c16:uniqueId val="{00000000-27D9-4DE4-9B76-EE856EC9D24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68.040000000000006</c:v>
                </c:pt>
              </c:numCache>
            </c:numRef>
          </c:val>
          <c:smooth val="0"/>
          <c:extLst>
            <c:ext xmlns:c16="http://schemas.microsoft.com/office/drawing/2014/chart" uri="{C3380CC4-5D6E-409C-BE32-E72D297353CC}">
              <c16:uniqueId val="{00000001-27D9-4DE4-9B76-EE856EC9D24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1599.73</c:v>
                </c:pt>
              </c:numCache>
            </c:numRef>
          </c:val>
          <c:extLst>
            <c:ext xmlns:c16="http://schemas.microsoft.com/office/drawing/2014/chart" uri="{C3380CC4-5D6E-409C-BE32-E72D297353CC}">
              <c16:uniqueId val="{00000000-5F88-4628-9E78-D628EDADB78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1048.23</c:v>
                </c:pt>
              </c:numCache>
            </c:numRef>
          </c:val>
          <c:smooth val="0"/>
          <c:extLst>
            <c:ext xmlns:c16="http://schemas.microsoft.com/office/drawing/2014/chart" uri="{C3380CC4-5D6E-409C-BE32-E72D297353CC}">
              <c16:uniqueId val="{00000001-5F88-4628-9E78-D628EDADB78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84</c:v>
                </c:pt>
              </c:numCache>
            </c:numRef>
          </c:val>
          <c:extLst>
            <c:ext xmlns:c16="http://schemas.microsoft.com/office/drawing/2014/chart" uri="{C3380CC4-5D6E-409C-BE32-E72D297353CC}">
              <c16:uniqueId val="{00000000-B662-4B11-8B87-953C58826B4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78.92</c:v>
                </c:pt>
              </c:numCache>
            </c:numRef>
          </c:val>
          <c:smooth val="0"/>
          <c:extLst>
            <c:ext xmlns:c16="http://schemas.microsoft.com/office/drawing/2014/chart" uri="{C3380CC4-5D6E-409C-BE32-E72D297353CC}">
              <c16:uniqueId val="{00000001-B662-4B11-8B87-953C58826B4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174.49</c:v>
                </c:pt>
              </c:numCache>
            </c:numRef>
          </c:val>
          <c:extLst>
            <c:ext xmlns:c16="http://schemas.microsoft.com/office/drawing/2014/chart" uri="{C3380CC4-5D6E-409C-BE32-E72D297353CC}">
              <c16:uniqueId val="{00000000-1E72-484B-A4F4-9A0E82D0C62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220.31</c:v>
                </c:pt>
              </c:numCache>
            </c:numRef>
          </c:val>
          <c:smooth val="0"/>
          <c:extLst>
            <c:ext xmlns:c16="http://schemas.microsoft.com/office/drawing/2014/chart" uri="{C3380CC4-5D6E-409C-BE32-E72D297353CC}">
              <c16:uniqueId val="{00000001-1E72-484B-A4F4-9A0E82D0C62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米原市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39295</v>
      </c>
      <c r="AM8" s="50"/>
      <c r="AN8" s="50"/>
      <c r="AO8" s="50"/>
      <c r="AP8" s="50"/>
      <c r="AQ8" s="50"/>
      <c r="AR8" s="50"/>
      <c r="AS8" s="50"/>
      <c r="AT8" s="45">
        <f>データ!T6</f>
        <v>250.39</v>
      </c>
      <c r="AU8" s="45"/>
      <c r="AV8" s="45"/>
      <c r="AW8" s="45"/>
      <c r="AX8" s="45"/>
      <c r="AY8" s="45"/>
      <c r="AZ8" s="45"/>
      <c r="BA8" s="45"/>
      <c r="BB8" s="45">
        <f>データ!U6</f>
        <v>156.94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48.46</v>
      </c>
      <c r="J10" s="45"/>
      <c r="K10" s="45"/>
      <c r="L10" s="45"/>
      <c r="M10" s="45"/>
      <c r="N10" s="45"/>
      <c r="O10" s="45"/>
      <c r="P10" s="45">
        <f>データ!P6</f>
        <v>47.75</v>
      </c>
      <c r="Q10" s="45"/>
      <c r="R10" s="45"/>
      <c r="S10" s="45"/>
      <c r="T10" s="45"/>
      <c r="U10" s="45"/>
      <c r="V10" s="45"/>
      <c r="W10" s="45">
        <f>データ!Q6</f>
        <v>84.66</v>
      </c>
      <c r="X10" s="45"/>
      <c r="Y10" s="45"/>
      <c r="Z10" s="45"/>
      <c r="AA10" s="45"/>
      <c r="AB10" s="45"/>
      <c r="AC10" s="45"/>
      <c r="AD10" s="50">
        <f>データ!R6</f>
        <v>2776</v>
      </c>
      <c r="AE10" s="50"/>
      <c r="AF10" s="50"/>
      <c r="AG10" s="50"/>
      <c r="AH10" s="50"/>
      <c r="AI10" s="50"/>
      <c r="AJ10" s="50"/>
      <c r="AK10" s="2"/>
      <c r="AL10" s="50">
        <f>データ!V6</f>
        <v>18687</v>
      </c>
      <c r="AM10" s="50"/>
      <c r="AN10" s="50"/>
      <c r="AO10" s="50"/>
      <c r="AP10" s="50"/>
      <c r="AQ10" s="50"/>
      <c r="AR10" s="50"/>
      <c r="AS10" s="50"/>
      <c r="AT10" s="45">
        <f>データ!W6</f>
        <v>10.06</v>
      </c>
      <c r="AU10" s="45"/>
      <c r="AV10" s="45"/>
      <c r="AW10" s="45"/>
      <c r="AX10" s="45"/>
      <c r="AY10" s="45"/>
      <c r="AZ10" s="45"/>
      <c r="BA10" s="45"/>
      <c r="BB10" s="45">
        <f>データ!X6</f>
        <v>1857.55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JBg1vOZkqbD0Ip0hm1v4eoBQXBteN4COCp1Cf8t7TDAdf1vre+1dNqx6/J7FVp1wGIqMdKy1YvHjymLtaOT8cQ==" saltValue="CFdOX8K9GMFo8xNkPbJ/1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252140</v>
      </c>
      <c r="D6" s="33">
        <f t="shared" si="3"/>
        <v>46</v>
      </c>
      <c r="E6" s="33">
        <f t="shared" si="3"/>
        <v>17</v>
      </c>
      <c r="F6" s="33">
        <f t="shared" si="3"/>
        <v>1</v>
      </c>
      <c r="G6" s="33">
        <f t="shared" si="3"/>
        <v>0</v>
      </c>
      <c r="H6" s="33" t="str">
        <f t="shared" si="3"/>
        <v>滋賀県　米原市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48.46</v>
      </c>
      <c r="P6" s="34">
        <f t="shared" si="3"/>
        <v>47.75</v>
      </c>
      <c r="Q6" s="34">
        <f t="shared" si="3"/>
        <v>84.66</v>
      </c>
      <c r="R6" s="34">
        <f t="shared" si="3"/>
        <v>2776</v>
      </c>
      <c r="S6" s="34">
        <f t="shared" si="3"/>
        <v>39295</v>
      </c>
      <c r="T6" s="34">
        <f t="shared" si="3"/>
        <v>250.39</v>
      </c>
      <c r="U6" s="34">
        <f t="shared" si="3"/>
        <v>156.94</v>
      </c>
      <c r="V6" s="34">
        <f t="shared" si="3"/>
        <v>18687</v>
      </c>
      <c r="W6" s="34">
        <f t="shared" si="3"/>
        <v>10.06</v>
      </c>
      <c r="X6" s="34">
        <f t="shared" si="3"/>
        <v>1857.55</v>
      </c>
      <c r="Y6" s="35" t="str">
        <f>IF(Y7="",NA(),Y7)</f>
        <v>-</v>
      </c>
      <c r="Z6" s="35" t="str">
        <f t="shared" ref="Z6:AH6" si="4">IF(Z7="",NA(),Z7)</f>
        <v>-</v>
      </c>
      <c r="AA6" s="35" t="str">
        <f t="shared" si="4"/>
        <v>-</v>
      </c>
      <c r="AB6" s="35" t="str">
        <f t="shared" si="4"/>
        <v>-</v>
      </c>
      <c r="AC6" s="35">
        <f t="shared" si="4"/>
        <v>107.68</v>
      </c>
      <c r="AD6" s="35" t="str">
        <f t="shared" si="4"/>
        <v>-</v>
      </c>
      <c r="AE6" s="35" t="str">
        <f t="shared" si="4"/>
        <v>-</v>
      </c>
      <c r="AF6" s="35" t="str">
        <f t="shared" si="4"/>
        <v>-</v>
      </c>
      <c r="AG6" s="35" t="str">
        <f t="shared" si="4"/>
        <v>-</v>
      </c>
      <c r="AH6" s="35">
        <f t="shared" si="4"/>
        <v>106.83</v>
      </c>
      <c r="AI6" s="34" t="str">
        <f>IF(AI7="","",IF(AI7="-","【-】","【"&amp;SUBSTITUTE(TEXT(AI7,"#,##0.00"),"-","△")&amp;"】"))</f>
        <v>【108.69】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22.02</v>
      </c>
      <c r="AT6" s="34" t="str">
        <f>IF(AT7="","",IF(AT7="-","【-】","【"&amp;SUBSTITUTE(TEXT(AT7,"#,##0.00"),"-","△")&amp;"】"))</f>
        <v>【3.28】</v>
      </c>
      <c r="AU6" s="35" t="str">
        <f>IF(AU7="",NA(),AU7)</f>
        <v>-</v>
      </c>
      <c r="AV6" s="35" t="str">
        <f t="shared" ref="AV6:BD6" si="6">IF(AV7="",NA(),AV7)</f>
        <v>-</v>
      </c>
      <c r="AW6" s="35" t="str">
        <f t="shared" si="6"/>
        <v>-</v>
      </c>
      <c r="AX6" s="35" t="str">
        <f t="shared" si="6"/>
        <v>-</v>
      </c>
      <c r="AY6" s="35">
        <f t="shared" si="6"/>
        <v>16.16</v>
      </c>
      <c r="AZ6" s="35" t="str">
        <f t="shared" si="6"/>
        <v>-</v>
      </c>
      <c r="BA6" s="35" t="str">
        <f t="shared" si="6"/>
        <v>-</v>
      </c>
      <c r="BB6" s="35" t="str">
        <f t="shared" si="6"/>
        <v>-</v>
      </c>
      <c r="BC6" s="35" t="str">
        <f t="shared" si="6"/>
        <v>-</v>
      </c>
      <c r="BD6" s="35">
        <f t="shared" si="6"/>
        <v>68.040000000000006</v>
      </c>
      <c r="BE6" s="34" t="str">
        <f>IF(BE7="","",IF(BE7="-","【-】","【"&amp;SUBSTITUTE(TEXT(BE7,"#,##0.00"),"-","△")&amp;"】"))</f>
        <v>【69.49】</v>
      </c>
      <c r="BF6" s="35" t="str">
        <f>IF(BF7="",NA(),BF7)</f>
        <v>-</v>
      </c>
      <c r="BG6" s="35" t="str">
        <f t="shared" ref="BG6:BO6" si="7">IF(BG7="",NA(),BG7)</f>
        <v>-</v>
      </c>
      <c r="BH6" s="35" t="str">
        <f t="shared" si="7"/>
        <v>-</v>
      </c>
      <c r="BI6" s="35" t="str">
        <f t="shared" si="7"/>
        <v>-</v>
      </c>
      <c r="BJ6" s="35">
        <f t="shared" si="7"/>
        <v>1599.73</v>
      </c>
      <c r="BK6" s="35" t="str">
        <f t="shared" si="7"/>
        <v>-</v>
      </c>
      <c r="BL6" s="35" t="str">
        <f t="shared" si="7"/>
        <v>-</v>
      </c>
      <c r="BM6" s="35" t="str">
        <f t="shared" si="7"/>
        <v>-</v>
      </c>
      <c r="BN6" s="35" t="str">
        <f t="shared" si="7"/>
        <v>-</v>
      </c>
      <c r="BO6" s="35">
        <f t="shared" si="7"/>
        <v>1048.23</v>
      </c>
      <c r="BP6" s="34" t="str">
        <f>IF(BP7="","",IF(BP7="-","【-】","【"&amp;SUBSTITUTE(TEXT(BP7,"#,##0.00"),"-","△")&amp;"】"))</f>
        <v>【682.78】</v>
      </c>
      <c r="BQ6" s="35" t="str">
        <f>IF(BQ7="",NA(),BQ7)</f>
        <v>-</v>
      </c>
      <c r="BR6" s="35" t="str">
        <f t="shared" ref="BR6:BZ6" si="8">IF(BR7="",NA(),BR7)</f>
        <v>-</v>
      </c>
      <c r="BS6" s="35" t="str">
        <f t="shared" si="8"/>
        <v>-</v>
      </c>
      <c r="BT6" s="35" t="str">
        <f t="shared" si="8"/>
        <v>-</v>
      </c>
      <c r="BU6" s="35">
        <f t="shared" si="8"/>
        <v>84</v>
      </c>
      <c r="BV6" s="35" t="str">
        <f t="shared" si="8"/>
        <v>-</v>
      </c>
      <c r="BW6" s="35" t="str">
        <f t="shared" si="8"/>
        <v>-</v>
      </c>
      <c r="BX6" s="35" t="str">
        <f t="shared" si="8"/>
        <v>-</v>
      </c>
      <c r="BY6" s="35" t="str">
        <f t="shared" si="8"/>
        <v>-</v>
      </c>
      <c r="BZ6" s="35">
        <f t="shared" si="8"/>
        <v>78.92</v>
      </c>
      <c r="CA6" s="34" t="str">
        <f>IF(CA7="","",IF(CA7="-","【-】","【"&amp;SUBSTITUTE(TEXT(CA7,"#,##0.00"),"-","△")&amp;"】"))</f>
        <v>【100.91】</v>
      </c>
      <c r="CB6" s="35" t="str">
        <f>IF(CB7="",NA(),CB7)</f>
        <v>-</v>
      </c>
      <c r="CC6" s="35" t="str">
        <f t="shared" ref="CC6:CK6" si="9">IF(CC7="",NA(),CC7)</f>
        <v>-</v>
      </c>
      <c r="CD6" s="35" t="str">
        <f t="shared" si="9"/>
        <v>-</v>
      </c>
      <c r="CE6" s="35" t="str">
        <f t="shared" si="9"/>
        <v>-</v>
      </c>
      <c r="CF6" s="35">
        <f t="shared" si="9"/>
        <v>174.49</v>
      </c>
      <c r="CG6" s="35" t="str">
        <f t="shared" si="9"/>
        <v>-</v>
      </c>
      <c r="CH6" s="35" t="str">
        <f t="shared" si="9"/>
        <v>-</v>
      </c>
      <c r="CI6" s="35" t="str">
        <f t="shared" si="9"/>
        <v>-</v>
      </c>
      <c r="CJ6" s="35" t="str">
        <f t="shared" si="9"/>
        <v>-</v>
      </c>
      <c r="CK6" s="35">
        <f t="shared" si="9"/>
        <v>220.31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49.68</v>
      </c>
      <c r="CW6" s="34" t="str">
        <f>IF(CW7="","",IF(CW7="-","【-】","【"&amp;SUBSTITUTE(TEXT(CW7,"#,##0.00"),"-","△")&amp;"】"))</f>
        <v>【58.98】</v>
      </c>
      <c r="CX6" s="35" t="str">
        <f>IF(CX7="",NA(),CX7)</f>
        <v>-</v>
      </c>
      <c r="CY6" s="35" t="str">
        <f t="shared" ref="CY6:DG6" si="11">IF(CY7="",NA(),CY7)</f>
        <v>-</v>
      </c>
      <c r="CZ6" s="35" t="str">
        <f t="shared" si="11"/>
        <v>-</v>
      </c>
      <c r="DA6" s="35" t="str">
        <f t="shared" si="11"/>
        <v>-</v>
      </c>
      <c r="DB6" s="35">
        <f t="shared" si="11"/>
        <v>93.44</v>
      </c>
      <c r="DC6" s="35" t="str">
        <f t="shared" si="11"/>
        <v>-</v>
      </c>
      <c r="DD6" s="35" t="str">
        <f t="shared" si="11"/>
        <v>-</v>
      </c>
      <c r="DE6" s="35" t="str">
        <f t="shared" si="11"/>
        <v>-</v>
      </c>
      <c r="DF6" s="35" t="str">
        <f t="shared" si="11"/>
        <v>-</v>
      </c>
      <c r="DG6" s="35">
        <f t="shared" si="11"/>
        <v>83.35</v>
      </c>
      <c r="DH6" s="34" t="str">
        <f>IF(DH7="","",IF(DH7="-","【-】","【"&amp;SUBSTITUTE(TEXT(DH7,"#,##0.00"),"-","△")&amp;"】"))</f>
        <v>【95.20】</v>
      </c>
      <c r="DI6" s="35" t="str">
        <f>IF(DI7="",NA(),DI7)</f>
        <v>-</v>
      </c>
      <c r="DJ6" s="35" t="str">
        <f t="shared" ref="DJ6:DR6" si="12">IF(DJ7="",NA(),DJ7)</f>
        <v>-</v>
      </c>
      <c r="DK6" s="35" t="str">
        <f t="shared" si="12"/>
        <v>-</v>
      </c>
      <c r="DL6" s="35" t="str">
        <f t="shared" si="12"/>
        <v>-</v>
      </c>
      <c r="DM6" s="35">
        <f t="shared" si="12"/>
        <v>2.96</v>
      </c>
      <c r="DN6" s="35" t="str">
        <f t="shared" si="12"/>
        <v>-</v>
      </c>
      <c r="DO6" s="35" t="str">
        <f t="shared" si="12"/>
        <v>-</v>
      </c>
      <c r="DP6" s="35" t="str">
        <f t="shared" si="12"/>
        <v>-</v>
      </c>
      <c r="DQ6" s="35" t="str">
        <f t="shared" si="12"/>
        <v>-</v>
      </c>
      <c r="DR6" s="35">
        <f t="shared" si="12"/>
        <v>26.06</v>
      </c>
      <c r="DS6" s="34" t="str">
        <f>IF(DS7="","",IF(DS7="-","【-】","【"&amp;SUBSTITUTE(TEXT(DS7,"#,##0.00"),"-","△")&amp;"】"))</f>
        <v>【38.60】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【5.64】</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0.12</v>
      </c>
      <c r="EO6" s="34" t="str">
        <f>IF(EO7="","",IF(EO7="-","【-】","【"&amp;SUBSTITUTE(TEXT(EO7,"#,##0.00"),"-","△")&amp;"】"))</f>
        <v>【0.23】</v>
      </c>
    </row>
    <row r="7" spans="1:148" s="36" customFormat="1" x14ac:dyDescent="0.15">
      <c r="A7" s="28"/>
      <c r="B7" s="37">
        <v>2018</v>
      </c>
      <c r="C7" s="37">
        <v>252140</v>
      </c>
      <c r="D7" s="37">
        <v>46</v>
      </c>
      <c r="E7" s="37">
        <v>17</v>
      </c>
      <c r="F7" s="37">
        <v>1</v>
      </c>
      <c r="G7" s="37">
        <v>0</v>
      </c>
      <c r="H7" s="37" t="s">
        <v>96</v>
      </c>
      <c r="I7" s="37" t="s">
        <v>97</v>
      </c>
      <c r="J7" s="37" t="s">
        <v>98</v>
      </c>
      <c r="K7" s="37" t="s">
        <v>99</v>
      </c>
      <c r="L7" s="37" t="s">
        <v>100</v>
      </c>
      <c r="M7" s="37" t="s">
        <v>101</v>
      </c>
      <c r="N7" s="38" t="s">
        <v>102</v>
      </c>
      <c r="O7" s="38">
        <v>48.46</v>
      </c>
      <c r="P7" s="38">
        <v>47.75</v>
      </c>
      <c r="Q7" s="38">
        <v>84.66</v>
      </c>
      <c r="R7" s="38">
        <v>2776</v>
      </c>
      <c r="S7" s="38">
        <v>39295</v>
      </c>
      <c r="T7" s="38">
        <v>250.39</v>
      </c>
      <c r="U7" s="38">
        <v>156.94</v>
      </c>
      <c r="V7" s="38">
        <v>18687</v>
      </c>
      <c r="W7" s="38">
        <v>10.06</v>
      </c>
      <c r="X7" s="38">
        <v>1857.55</v>
      </c>
      <c r="Y7" s="38" t="s">
        <v>102</v>
      </c>
      <c r="Z7" s="38" t="s">
        <v>102</v>
      </c>
      <c r="AA7" s="38" t="s">
        <v>102</v>
      </c>
      <c r="AB7" s="38" t="s">
        <v>102</v>
      </c>
      <c r="AC7" s="38">
        <v>107.68</v>
      </c>
      <c r="AD7" s="38" t="s">
        <v>102</v>
      </c>
      <c r="AE7" s="38" t="s">
        <v>102</v>
      </c>
      <c r="AF7" s="38" t="s">
        <v>102</v>
      </c>
      <c r="AG7" s="38" t="s">
        <v>102</v>
      </c>
      <c r="AH7" s="38">
        <v>106.83</v>
      </c>
      <c r="AI7" s="38">
        <v>108.69</v>
      </c>
      <c r="AJ7" s="38" t="s">
        <v>102</v>
      </c>
      <c r="AK7" s="38" t="s">
        <v>102</v>
      </c>
      <c r="AL7" s="38" t="s">
        <v>102</v>
      </c>
      <c r="AM7" s="38" t="s">
        <v>102</v>
      </c>
      <c r="AN7" s="38">
        <v>0</v>
      </c>
      <c r="AO7" s="38" t="s">
        <v>102</v>
      </c>
      <c r="AP7" s="38" t="s">
        <v>102</v>
      </c>
      <c r="AQ7" s="38" t="s">
        <v>102</v>
      </c>
      <c r="AR7" s="38" t="s">
        <v>102</v>
      </c>
      <c r="AS7" s="38">
        <v>22.02</v>
      </c>
      <c r="AT7" s="38">
        <v>3.28</v>
      </c>
      <c r="AU7" s="38" t="s">
        <v>102</v>
      </c>
      <c r="AV7" s="38" t="s">
        <v>102</v>
      </c>
      <c r="AW7" s="38" t="s">
        <v>102</v>
      </c>
      <c r="AX7" s="38" t="s">
        <v>102</v>
      </c>
      <c r="AY7" s="38">
        <v>16.16</v>
      </c>
      <c r="AZ7" s="38" t="s">
        <v>102</v>
      </c>
      <c r="BA7" s="38" t="s">
        <v>102</v>
      </c>
      <c r="BB7" s="38" t="s">
        <v>102</v>
      </c>
      <c r="BC7" s="38" t="s">
        <v>102</v>
      </c>
      <c r="BD7" s="38">
        <v>68.040000000000006</v>
      </c>
      <c r="BE7" s="38">
        <v>69.489999999999995</v>
      </c>
      <c r="BF7" s="38" t="s">
        <v>102</v>
      </c>
      <c r="BG7" s="38" t="s">
        <v>102</v>
      </c>
      <c r="BH7" s="38" t="s">
        <v>102</v>
      </c>
      <c r="BI7" s="38" t="s">
        <v>102</v>
      </c>
      <c r="BJ7" s="38">
        <v>1599.73</v>
      </c>
      <c r="BK7" s="38" t="s">
        <v>102</v>
      </c>
      <c r="BL7" s="38" t="s">
        <v>102</v>
      </c>
      <c r="BM7" s="38" t="s">
        <v>102</v>
      </c>
      <c r="BN7" s="38" t="s">
        <v>102</v>
      </c>
      <c r="BO7" s="38">
        <v>1048.23</v>
      </c>
      <c r="BP7" s="38">
        <v>682.78</v>
      </c>
      <c r="BQ7" s="38" t="s">
        <v>102</v>
      </c>
      <c r="BR7" s="38" t="s">
        <v>102</v>
      </c>
      <c r="BS7" s="38" t="s">
        <v>102</v>
      </c>
      <c r="BT7" s="38" t="s">
        <v>102</v>
      </c>
      <c r="BU7" s="38">
        <v>84</v>
      </c>
      <c r="BV7" s="38" t="s">
        <v>102</v>
      </c>
      <c r="BW7" s="38" t="s">
        <v>102</v>
      </c>
      <c r="BX7" s="38" t="s">
        <v>102</v>
      </c>
      <c r="BY7" s="38" t="s">
        <v>102</v>
      </c>
      <c r="BZ7" s="38">
        <v>78.92</v>
      </c>
      <c r="CA7" s="38">
        <v>100.91</v>
      </c>
      <c r="CB7" s="38" t="s">
        <v>102</v>
      </c>
      <c r="CC7" s="38" t="s">
        <v>102</v>
      </c>
      <c r="CD7" s="38" t="s">
        <v>102</v>
      </c>
      <c r="CE7" s="38" t="s">
        <v>102</v>
      </c>
      <c r="CF7" s="38">
        <v>174.49</v>
      </c>
      <c r="CG7" s="38" t="s">
        <v>102</v>
      </c>
      <c r="CH7" s="38" t="s">
        <v>102</v>
      </c>
      <c r="CI7" s="38" t="s">
        <v>102</v>
      </c>
      <c r="CJ7" s="38" t="s">
        <v>102</v>
      </c>
      <c r="CK7" s="38">
        <v>220.31</v>
      </c>
      <c r="CL7" s="38">
        <v>136.86000000000001</v>
      </c>
      <c r="CM7" s="38" t="s">
        <v>102</v>
      </c>
      <c r="CN7" s="38" t="s">
        <v>102</v>
      </c>
      <c r="CO7" s="38" t="s">
        <v>102</v>
      </c>
      <c r="CP7" s="38" t="s">
        <v>102</v>
      </c>
      <c r="CQ7" s="38" t="s">
        <v>102</v>
      </c>
      <c r="CR7" s="38" t="s">
        <v>102</v>
      </c>
      <c r="CS7" s="38" t="s">
        <v>102</v>
      </c>
      <c r="CT7" s="38" t="s">
        <v>102</v>
      </c>
      <c r="CU7" s="38" t="s">
        <v>102</v>
      </c>
      <c r="CV7" s="38">
        <v>49.68</v>
      </c>
      <c r="CW7" s="38">
        <v>58.98</v>
      </c>
      <c r="CX7" s="38" t="s">
        <v>102</v>
      </c>
      <c r="CY7" s="38" t="s">
        <v>102</v>
      </c>
      <c r="CZ7" s="38" t="s">
        <v>102</v>
      </c>
      <c r="DA7" s="38" t="s">
        <v>102</v>
      </c>
      <c r="DB7" s="38">
        <v>93.44</v>
      </c>
      <c r="DC7" s="38" t="s">
        <v>102</v>
      </c>
      <c r="DD7" s="38" t="s">
        <v>102</v>
      </c>
      <c r="DE7" s="38" t="s">
        <v>102</v>
      </c>
      <c r="DF7" s="38" t="s">
        <v>102</v>
      </c>
      <c r="DG7" s="38">
        <v>83.35</v>
      </c>
      <c r="DH7" s="38">
        <v>95.2</v>
      </c>
      <c r="DI7" s="38" t="s">
        <v>102</v>
      </c>
      <c r="DJ7" s="38" t="s">
        <v>102</v>
      </c>
      <c r="DK7" s="38" t="s">
        <v>102</v>
      </c>
      <c r="DL7" s="38" t="s">
        <v>102</v>
      </c>
      <c r="DM7" s="38">
        <v>2.96</v>
      </c>
      <c r="DN7" s="38" t="s">
        <v>102</v>
      </c>
      <c r="DO7" s="38" t="s">
        <v>102</v>
      </c>
      <c r="DP7" s="38" t="s">
        <v>102</v>
      </c>
      <c r="DQ7" s="38" t="s">
        <v>102</v>
      </c>
      <c r="DR7" s="38">
        <v>26.06</v>
      </c>
      <c r="DS7" s="38">
        <v>38.6</v>
      </c>
      <c r="DT7" s="38" t="s">
        <v>102</v>
      </c>
      <c r="DU7" s="38" t="s">
        <v>102</v>
      </c>
      <c r="DV7" s="38" t="s">
        <v>102</v>
      </c>
      <c r="DW7" s="38" t="s">
        <v>102</v>
      </c>
      <c r="DX7" s="38">
        <v>0</v>
      </c>
      <c r="DY7" s="38" t="s">
        <v>102</v>
      </c>
      <c r="DZ7" s="38" t="s">
        <v>102</v>
      </c>
      <c r="EA7" s="38" t="s">
        <v>102</v>
      </c>
      <c r="EB7" s="38" t="s">
        <v>102</v>
      </c>
      <c r="EC7" s="38">
        <v>0</v>
      </c>
      <c r="ED7" s="38">
        <v>5.64</v>
      </c>
      <c r="EE7" s="38" t="s">
        <v>102</v>
      </c>
      <c r="EF7" s="38" t="s">
        <v>102</v>
      </c>
      <c r="EG7" s="38" t="s">
        <v>102</v>
      </c>
      <c r="EH7" s="38" t="s">
        <v>102</v>
      </c>
      <c r="EI7" s="38">
        <v>0</v>
      </c>
      <c r="EJ7" s="38" t="s">
        <v>102</v>
      </c>
      <c r="EK7" s="38" t="s">
        <v>102</v>
      </c>
      <c r="EL7" s="38" t="s">
        <v>102</v>
      </c>
      <c r="EM7" s="38" t="s">
        <v>102</v>
      </c>
      <c r="EN7" s="38">
        <v>0.12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2020-01-30T23:48:14Z</cp:lastPrinted>
  <dcterms:created xsi:type="dcterms:W3CDTF">2019-12-05T04:45:13Z</dcterms:created>
  <dcterms:modified xsi:type="dcterms:W3CDTF">2020-01-31T00:34:20Z</dcterms:modified>
  <cp:category/>
</cp:coreProperties>
</file>