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02005\財政課\総務部財政課\公営企業\H30\20190118_公営企業経営比較分析表\"/>
    </mc:Choice>
  </mc:AlternateContent>
  <workbookProtection workbookAlgorithmName="SHA-512" workbookHashValue="s4PnGWzcwglZvT1nDRdcr6qSNoW51j3/iaGWmnF4UPc3q/67hU19RO2md1v9z3SUsS49b36YdTta1DEIRO4rRg==" workbookSaltValue="t0B6ADJ3hM5TbrrpzmM30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<sst xmlns="http://schemas.openxmlformats.org/spreadsheetml/2006/main" count="232" uniqueCount="119">
  <si>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</si>
  <si>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</si>
  <si>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</si>
  <si>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</si>
  <si>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</si>
  <si>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</si>
  <si>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</si>
  <si>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</si>
  <si>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</si>
  <si>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</si>
  <si>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</si>
  <si>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</si>
  <si>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</si>
  <si>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</si>
  <si>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</si>
  <si>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</si>
  <si>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</si>
  <si>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</si>
  <si>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</si>
  <si>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</si>
  <si>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</si>
  <si>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</si>
  <si>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</si>
  <si>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</si>
  <si>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</si>
  <si>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</si>
  <si>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</si>
  <si>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</si>
  <si>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</si>
  <si>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</si>
  <si>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</si>
  <si>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</si>
  <si>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</si>
  <si>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</si>
  <si>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</si>
  <si>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</si>
  <si>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</si>
  <si>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</si>
  <si>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</si>
  <si>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</si>
  <si>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</si>
  <si>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</si>
  <si>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</si>
  <si>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</si>
  <si>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</si>
  <si>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</si>
  <si>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</si>
  <si>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</si>
  <si>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</si>
  <si>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</si>
  <si>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</si>
  <si>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</si>
  <si>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</si>
  <si>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</si>
  <si>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</si>
  <si>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</si>
  <si>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</si>
  <si>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</si>
  <si>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</si>
  <si>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</si>
  <si>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</si>
  <si>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</si>
  <si>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</si>
  <si>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</si>
  <si>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</si>
  <si>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</si>
  <si>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</si>
  <si>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</si>
  <si>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</si>
  <si>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</si>
  <si>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</si>
  <si>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</si>
  <si>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</si>
  <si>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</si>
  <si>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</si>
  <si>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</si>
  <si>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</si>
  <si>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</si>
  <si>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</si>
  <si>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</si>
  <si>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</si>
  <si>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</si>
  <si>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</si>
  <si>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</si>
  <si>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</si>
  <si>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</si>
  <si>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</si>
  <si>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</si>
  <si>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</si>
  <si>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</si>
  <si>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</si>
  <si>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</si>
  <si>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</si>
  <si>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</si>
  <si>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</si>
  <si>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</si>
  <si>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</si>
  <si>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</si>
  <si>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</si>
  <si>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</si>
  <si>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</si>
  <si>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</si>
  <si>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</si>
  <si>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</si>
  <si>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</si>
  <si>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</si>
  <si>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</si>
  <si>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</si>
  <si>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</si>
  <si>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</si>
  <si>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</si>
  <si>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</si>
  <si>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</si>
  <si>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</si>
  <si>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</si>
  <si>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</si>
  <si>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①経常収支比率については100％以上で健全な状態を示しています。
③流動比率については全国平均及び類似団体平均を大きく上回っており資金状況は良好といえます。
④企業債残高対給水収益比率については全国平均及び類似団体平均を上回っており事業費の財源を企業債に依存している状況です。
⑤料金回収率については100％以上で健全な状態といえます。
⑥給水原価については全国平均及び類似団体平均より低く良好であるが年々増加傾向であるので注意が必要です。
⑦施設利用率については全国平均及び類似団体平均と比べても下回っているため、今後施設の効率的な利用についての検討が必要です。
⑧有収率については類似団体平均より上回っていますが全国平均より下回っています。有収率向上のため引き続き漏水調査や老朽化した管路の更新を行っていく必要があります。
</t>
    <rPh sb="1" eb="3">
      <t>ケイジョウ</t>
    </rPh>
    <rPh sb="3" eb="5">
      <t>シュウシ</t>
    </rPh>
    <rPh sb="5" eb="7">
      <t>ヒリツ</t>
    </rPh>
    <rPh sb="16" eb="18">
      <t>イジョウ</t>
    </rPh>
    <rPh sb="19" eb="21">
      <t>ケンゼン</t>
    </rPh>
    <rPh sb="22" eb="24">
      <t>ジョウタイ</t>
    </rPh>
    <rPh sb="25" eb="26">
      <t>シメ</t>
    </rPh>
    <rPh sb="34" eb="36">
      <t>リュウドウ</t>
    </rPh>
    <rPh sb="36" eb="38">
      <t>ヒリツ</t>
    </rPh>
    <rPh sb="43" eb="45">
      <t>ゼンコク</t>
    </rPh>
    <rPh sb="45" eb="47">
      <t>ヘイキン</t>
    </rPh>
    <rPh sb="47" eb="48">
      <t>オヨ</t>
    </rPh>
    <rPh sb="49" eb="51">
      <t>ルイジ</t>
    </rPh>
    <rPh sb="51" eb="53">
      <t>ダンタイ</t>
    </rPh>
    <rPh sb="53" eb="55">
      <t>ヘイキン</t>
    </rPh>
    <rPh sb="56" eb="57">
      <t>オオ</t>
    </rPh>
    <rPh sb="59" eb="61">
      <t>ウワマワ</t>
    </rPh>
    <rPh sb="65" eb="67">
      <t>シキン</t>
    </rPh>
    <rPh sb="67" eb="69">
      <t>ジョウキョウ</t>
    </rPh>
    <rPh sb="70" eb="72">
      <t>リョウコウ</t>
    </rPh>
    <rPh sb="80" eb="82">
      <t>キギョウ</t>
    </rPh>
    <rPh sb="82" eb="83">
      <t>サイ</t>
    </rPh>
    <rPh sb="83" eb="85">
      <t>ザンダカ</t>
    </rPh>
    <rPh sb="85" eb="86">
      <t>タイ</t>
    </rPh>
    <rPh sb="86" eb="88">
      <t>キュウスイ</t>
    </rPh>
    <rPh sb="88" eb="90">
      <t>シュウエキ</t>
    </rPh>
    <rPh sb="90" eb="92">
      <t>ヒリツ</t>
    </rPh>
    <rPh sb="97" eb="99">
      <t>ゼンコク</t>
    </rPh>
    <rPh sb="99" eb="101">
      <t>ヘイキン</t>
    </rPh>
    <rPh sb="101" eb="102">
      <t>オヨ</t>
    </rPh>
    <rPh sb="103" eb="105">
      <t>ルイジ</t>
    </rPh>
    <rPh sb="105" eb="107">
      <t>ダンタイ</t>
    </rPh>
    <rPh sb="107" eb="109">
      <t>ヘイキン</t>
    </rPh>
    <rPh sb="110" eb="112">
      <t>ウワマワ</t>
    </rPh>
    <rPh sb="116" eb="118">
      <t>ジギョウ</t>
    </rPh>
    <rPh sb="118" eb="119">
      <t>ヒ</t>
    </rPh>
    <rPh sb="120" eb="122">
      <t>ザイゲン</t>
    </rPh>
    <rPh sb="123" eb="125">
      <t>キギョウ</t>
    </rPh>
    <rPh sb="125" eb="126">
      <t>サイ</t>
    </rPh>
    <rPh sb="127" eb="129">
      <t>イゾン</t>
    </rPh>
    <rPh sb="133" eb="135">
      <t>ジョウキョウ</t>
    </rPh>
    <rPh sb="140" eb="142">
      <t>リョウキン</t>
    </rPh>
    <rPh sb="142" eb="144">
      <t>カイシュウ</t>
    </rPh>
    <rPh sb="144" eb="145">
      <t>リツ</t>
    </rPh>
    <rPh sb="154" eb="156">
      <t>イジョウ</t>
    </rPh>
    <rPh sb="157" eb="159">
      <t>ケンゼン</t>
    </rPh>
    <rPh sb="160" eb="162">
      <t>ジョウタイ</t>
    </rPh>
    <rPh sb="170" eb="172">
      <t>キュウスイ</t>
    </rPh>
    <rPh sb="172" eb="174">
      <t>ゲンカ</t>
    </rPh>
    <rPh sb="179" eb="181">
      <t>ゼンコク</t>
    </rPh>
    <rPh sb="181" eb="183">
      <t>ヘイキン</t>
    </rPh>
    <rPh sb="183" eb="184">
      <t>オヨ</t>
    </rPh>
    <rPh sb="185" eb="187">
      <t>ルイジ</t>
    </rPh>
    <rPh sb="187" eb="189">
      <t>ダンタイ</t>
    </rPh>
    <rPh sb="189" eb="191">
      <t>ヘイキン</t>
    </rPh>
    <rPh sb="193" eb="194">
      <t>ヒク</t>
    </rPh>
    <rPh sb="195" eb="197">
      <t>リョウコウ</t>
    </rPh>
    <rPh sb="201" eb="203">
      <t>ネンネン</t>
    </rPh>
    <rPh sb="203" eb="205">
      <t>ゾウカ</t>
    </rPh>
    <rPh sb="205" eb="207">
      <t>ケイコウ</t>
    </rPh>
    <rPh sb="212" eb="214">
      <t>チュウイ</t>
    </rPh>
    <rPh sb="215" eb="217">
      <t>ヒツヨウ</t>
    </rPh>
    <rPh sb="222" eb="224">
      <t>シセツ</t>
    </rPh>
    <rPh sb="224" eb="227">
      <t>リヨウリツ</t>
    </rPh>
    <rPh sb="236" eb="237">
      <t>オヨ</t>
    </rPh>
    <rPh sb="238" eb="240">
      <t>ルイジ</t>
    </rPh>
    <rPh sb="240" eb="242">
      <t>ダンタイ</t>
    </rPh>
    <rPh sb="242" eb="244">
      <t>ヘイキン</t>
    </rPh>
    <rPh sb="245" eb="246">
      <t>クラ</t>
    </rPh>
    <rPh sb="249" eb="251">
      <t>シタマワ</t>
    </rPh>
    <rPh sb="258" eb="260">
      <t>コンゴ</t>
    </rPh>
    <rPh sb="260" eb="262">
      <t>シセツ</t>
    </rPh>
    <rPh sb="263" eb="266">
      <t>コウリツテキ</t>
    </rPh>
    <rPh sb="267" eb="269">
      <t>リヨウ</t>
    </rPh>
    <rPh sb="274" eb="276">
      <t>ケントウ</t>
    </rPh>
    <rPh sb="277" eb="279">
      <t>ヒツヨウ</t>
    </rPh>
    <rPh sb="284" eb="285">
      <t>ユウ</t>
    </rPh>
    <rPh sb="347" eb="349">
      <t>コウシン</t>
    </rPh>
    <phoneticPr fontId="4"/>
  </si>
  <si>
    <t>①有形固定資産減価償却率については全国平均及び類似団体平均を下回っており問題はないといえます。
②管路経年化率については全国平均及び類似団体平均を下回っており問題はないといえます。
③管路更新率については全国平均及び類似団体平均を下回っています。今後、更新時期が重ならないよう、アセットマネジメントに基づく管路更新を計画的に実施していくことが必要といえます。</t>
    <rPh sb="1" eb="3">
      <t>ユウケイ</t>
    </rPh>
    <rPh sb="3" eb="5">
      <t>コテイ</t>
    </rPh>
    <rPh sb="5" eb="7">
      <t>シサン</t>
    </rPh>
    <rPh sb="7" eb="9">
      <t>ゲンカ</t>
    </rPh>
    <rPh sb="9" eb="11">
      <t>ショウキャク</t>
    </rPh>
    <rPh sb="11" eb="12">
      <t>リツ</t>
    </rPh>
    <rPh sb="17" eb="19">
      <t>ゼンコク</t>
    </rPh>
    <rPh sb="19" eb="21">
      <t>ヘイキン</t>
    </rPh>
    <rPh sb="21" eb="22">
      <t>オヨ</t>
    </rPh>
    <rPh sb="23" eb="25">
      <t>ルイジ</t>
    </rPh>
    <rPh sb="25" eb="27">
      <t>ダンタイ</t>
    </rPh>
    <rPh sb="27" eb="29">
      <t>ヘイキン</t>
    </rPh>
    <rPh sb="30" eb="32">
      <t>シタマワ</t>
    </rPh>
    <rPh sb="36" eb="38">
      <t>モンダイ</t>
    </rPh>
    <rPh sb="49" eb="51">
      <t>カンロ</t>
    </rPh>
    <rPh sb="51" eb="54">
      <t>ケイネンカ</t>
    </rPh>
    <rPh sb="54" eb="55">
      <t>リツ</t>
    </rPh>
    <rPh sb="92" eb="94">
      <t>カンロ</t>
    </rPh>
    <rPh sb="94" eb="96">
      <t>コウシン</t>
    </rPh>
    <rPh sb="96" eb="97">
      <t>リツ</t>
    </rPh>
    <rPh sb="123" eb="125">
      <t>コンゴ</t>
    </rPh>
    <rPh sb="126" eb="128">
      <t>コウシン</t>
    </rPh>
    <rPh sb="128" eb="130">
      <t>ジキ</t>
    </rPh>
    <rPh sb="131" eb="132">
      <t>カサ</t>
    </rPh>
    <rPh sb="150" eb="151">
      <t>モト</t>
    </rPh>
    <rPh sb="153" eb="155">
      <t>カンロ</t>
    </rPh>
    <rPh sb="155" eb="157">
      <t>コウシン</t>
    </rPh>
    <rPh sb="158" eb="161">
      <t>ケイカクテキ</t>
    </rPh>
    <rPh sb="162" eb="164">
      <t>ジッシ</t>
    </rPh>
    <rPh sb="171" eb="173">
      <t>ヒツヨウ</t>
    </rPh>
    <phoneticPr fontId="4"/>
  </si>
  <si>
    <t>　今後、施設の改修・更新費用の増加が見込まれる一方で給水収益は人口減少にともない水需要が減少傾向のため今後も厳しい経営状況が続いていくことが見込まれます。
　本市では平成29年度に第２次米原市水道事業基本計画の策定を行いました。この計画に基づき今後も安全でおいしい水を安定的に供給していくために、持続的かつ強靭な水道システムを構築し、健全な経営の持続に努めて行きます。</t>
    <rPh sb="1" eb="3">
      <t>コンゴ</t>
    </rPh>
    <rPh sb="4" eb="6">
      <t>シセツ</t>
    </rPh>
    <rPh sb="7" eb="9">
      <t>カイシュウ</t>
    </rPh>
    <rPh sb="10" eb="12">
      <t>コウシン</t>
    </rPh>
    <rPh sb="12" eb="14">
      <t>ヒヨウ</t>
    </rPh>
    <rPh sb="15" eb="17">
      <t>ゾウカ</t>
    </rPh>
    <rPh sb="18" eb="20">
      <t>ミコ</t>
    </rPh>
    <rPh sb="23" eb="25">
      <t>イッポウ</t>
    </rPh>
    <rPh sb="26" eb="28">
      <t>キュウスイ</t>
    </rPh>
    <rPh sb="28" eb="30">
      <t>シュウエキ</t>
    </rPh>
    <rPh sb="31" eb="33">
      <t>ジンコウ</t>
    </rPh>
    <rPh sb="33" eb="35">
      <t>ゲンショウ</t>
    </rPh>
    <rPh sb="40" eb="41">
      <t>ミズ</t>
    </rPh>
    <rPh sb="41" eb="43">
      <t>ジュヨウ</t>
    </rPh>
    <rPh sb="44" eb="46">
      <t>ゲンショウ</t>
    </rPh>
    <rPh sb="46" eb="48">
      <t>ケイコウ</t>
    </rPh>
    <rPh sb="51" eb="53">
      <t>コンゴ</t>
    </rPh>
    <rPh sb="54" eb="55">
      <t>キビ</t>
    </rPh>
    <rPh sb="57" eb="59">
      <t>ケイエイ</t>
    </rPh>
    <rPh sb="59" eb="61">
      <t>ジョウキョウ</t>
    </rPh>
    <rPh sb="62" eb="63">
      <t>ツヅ</t>
    </rPh>
    <rPh sb="70" eb="72">
      <t>ミコ</t>
    </rPh>
    <rPh sb="79" eb="80">
      <t>ホン</t>
    </rPh>
    <rPh sb="80" eb="81">
      <t>シ</t>
    </rPh>
    <rPh sb="83" eb="85">
      <t>ヘイセイ</t>
    </rPh>
    <rPh sb="87" eb="89">
      <t>ネンド</t>
    </rPh>
    <rPh sb="90" eb="91">
      <t>ダイ</t>
    </rPh>
    <rPh sb="92" eb="93">
      <t>ジ</t>
    </rPh>
    <rPh sb="93" eb="96">
      <t>マイバラシ</t>
    </rPh>
    <rPh sb="96" eb="98">
      <t>スイドウ</t>
    </rPh>
    <rPh sb="98" eb="100">
      <t>ジギョウ</t>
    </rPh>
    <rPh sb="100" eb="102">
      <t>キホン</t>
    </rPh>
    <rPh sb="102" eb="104">
      <t>ケイカク</t>
    </rPh>
    <rPh sb="105" eb="107">
      <t>サクテイ</t>
    </rPh>
    <rPh sb="108" eb="109">
      <t>オコナ</t>
    </rPh>
    <rPh sb="116" eb="118">
      <t>ケイカク</t>
    </rPh>
    <rPh sb="119" eb="120">
      <t>モト</t>
    </rPh>
    <rPh sb="122" eb="124">
      <t>コンゴ</t>
    </rPh>
    <rPh sb="125" eb="127">
      <t>アンゼン</t>
    </rPh>
    <rPh sb="132" eb="133">
      <t>ミズ</t>
    </rPh>
    <rPh sb="134" eb="137">
      <t>アンテイテキ</t>
    </rPh>
    <rPh sb="138" eb="140">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</si>
</sst>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0.99</c:v>
                </c:pt>
                <c:pt idx="1">
                  <c:v>0.56000000000000005</c:v>
                </c:pt>
                <c:pt idx="2">
                  <c:v>0.26</c:v>
                </c:pt>
                <c:pt idx="3">
                  <c:v>0.26</c:v>
                </c:pt>
                <c:pt idx="4">
                  <c:v>0.15</c:v>
                </c:pt>
              </c:numCache>
            </c:numRef>
          </c:val>
          <c:extLst>
            <c:ext xmlns:c16="http://schemas.microsoft.com/office/drawing/2014/chart" uri="{C3380CC4-5D6E-409C-BE32-E72D297353CC}">
              <c16:uniqueId val="{00000000-A543-4E46-A88D-A4A502B315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A543-4E46-A88D-A4A502B315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55.34</c:v>
                </c:pt>
                <c:pt idx="1">
                  <c:v>53.91</c:v>
                </c:pt>
                <c:pt idx="2">
                  <c:v>53.81</c:v>
                </c:pt>
                <c:pt idx="3">
                  <c:v>54.98</c:v>
                </c:pt>
                <c:pt idx="4">
                  <c:v>54.24</c:v>
                </c:pt>
              </c:numCache>
            </c:numRef>
          </c:val>
          <c:extLst>
            <c:ext xmlns:c16="http://schemas.microsoft.com/office/drawing/2014/chart" uri="{C3380CC4-5D6E-409C-BE32-E72D297353CC}">
              <c16:uniqueId val="{00000000-C151-4FE5-AEFB-CF91B1537B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C151-4FE5-AEFB-CF91B1537B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83.13</c:v>
                </c:pt>
                <c:pt idx="1">
                  <c:v>84.12</c:v>
                </c:pt>
                <c:pt idx="2">
                  <c:v>83.86</c:v>
                </c:pt>
                <c:pt idx="3">
                  <c:v>81.540000000000006</c:v>
                </c:pt>
                <c:pt idx="4">
                  <c:v>82.52</c:v>
                </c:pt>
              </c:numCache>
            </c:numRef>
          </c:val>
          <c:extLst>
            <c:ext xmlns:c16="http://schemas.microsoft.com/office/drawing/2014/chart" uri="{C3380CC4-5D6E-409C-BE32-E72D297353CC}">
              <c16:uniqueId val="{00000000-CF37-49D7-B9C7-021B59F0AD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CF37-49D7-B9C7-021B59F0AD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128.55000000000001</c:v>
                </c:pt>
                <c:pt idx="1">
                  <c:v>120.68</c:v>
                </c:pt>
                <c:pt idx="2">
                  <c:v>112.65</c:v>
                </c:pt>
                <c:pt idx="3">
                  <c:v>111.91</c:v>
                </c:pt>
                <c:pt idx="4">
                  <c:v>112.99</c:v>
                </c:pt>
              </c:numCache>
            </c:numRef>
          </c:val>
          <c:extLst>
            <c:ext xmlns:c16="http://schemas.microsoft.com/office/drawing/2014/chart" uri="{C3380CC4-5D6E-409C-BE32-E72D297353CC}">
              <c16:uniqueId val="{00000000-2D49-4313-957E-EF063B6332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2D49-4313-957E-EF063B6332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20.75</c:v>
                </c:pt>
                <c:pt idx="1">
                  <c:v>35.46</c:v>
                </c:pt>
                <c:pt idx="2">
                  <c:v>35.340000000000003</c:v>
                </c:pt>
                <c:pt idx="3">
                  <c:v>37.450000000000003</c:v>
                </c:pt>
                <c:pt idx="4">
                  <c:v>39.65</c:v>
                </c:pt>
              </c:numCache>
            </c:numRef>
          </c:val>
          <c:extLst>
            <c:ext xmlns:c16="http://schemas.microsoft.com/office/drawing/2014/chart" uri="{C3380CC4-5D6E-409C-BE32-E72D297353CC}">
              <c16:uniqueId val="{00000000-4F2C-4793-B63C-916A63438F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4F2C-4793-B63C-916A63438F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4.6399999999999997</c:v>
                </c:pt>
                <c:pt idx="1">
                  <c:v>4.57</c:v>
                </c:pt>
                <c:pt idx="2">
                  <c:v>0.26</c:v>
                </c:pt>
                <c:pt idx="3">
                  <c:v>0.26</c:v>
                </c:pt>
                <c:pt idx="4">
                  <c:v>1.54</c:v>
                </c:pt>
              </c:numCache>
            </c:numRef>
          </c:val>
          <c:extLst>
            <c:ext xmlns:c16="http://schemas.microsoft.com/office/drawing/2014/chart" uri="{C3380CC4-5D6E-409C-BE32-E72D297353CC}">
              <c16:uniqueId val="{00000000-7364-4768-ACCA-466155A9CC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7364-4768-ACCA-466155A9CC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A2-446A-A26C-86F744439E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4BA2-446A-A26C-86F744439E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1436.15</c:v>
                </c:pt>
                <c:pt idx="1">
                  <c:v>413.54</c:v>
                </c:pt>
                <c:pt idx="2">
                  <c:v>840</c:v>
                </c:pt>
                <c:pt idx="3">
                  <c:v>907.24</c:v>
                </c:pt>
                <c:pt idx="4">
                  <c:v>809.51</c:v>
                </c:pt>
              </c:numCache>
            </c:numRef>
          </c:val>
          <c:extLst>
            <c:ext xmlns:c16="http://schemas.microsoft.com/office/drawing/2014/chart" uri="{C3380CC4-5D6E-409C-BE32-E72D297353CC}">
              <c16:uniqueId val="{00000000-EA33-4375-927A-C46BFB014B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EA33-4375-927A-C46BFB014B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475.51</c:v>
                </c:pt>
                <c:pt idx="1">
                  <c:v>552.32000000000005</c:v>
                </c:pt>
                <c:pt idx="2">
                  <c:v>570.84</c:v>
                </c:pt>
                <c:pt idx="3">
                  <c:v>552.01</c:v>
                </c:pt>
                <c:pt idx="4">
                  <c:v>526.34</c:v>
                </c:pt>
              </c:numCache>
            </c:numRef>
          </c:val>
          <c:extLst>
            <c:ext xmlns:c16="http://schemas.microsoft.com/office/drawing/2014/chart" uri="{C3380CC4-5D6E-409C-BE32-E72D297353CC}">
              <c16:uniqueId val="{00000000-1505-46D9-8CDB-5D845617F3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1505-46D9-8CDB-5D845617F3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116.62</c:v>
                </c:pt>
                <c:pt idx="1">
                  <c:v>106.44</c:v>
                </c:pt>
                <c:pt idx="2">
                  <c:v>104.73</c:v>
                </c:pt>
                <c:pt idx="3">
                  <c:v>102.97</c:v>
                </c:pt>
                <c:pt idx="4">
                  <c:v>105.33</c:v>
                </c:pt>
              </c:numCache>
            </c:numRef>
          </c:val>
          <c:extLst>
            <c:ext xmlns:c16="http://schemas.microsoft.com/office/drawing/2014/chart" uri="{C3380CC4-5D6E-409C-BE32-E72D297353CC}">
              <c16:uniqueId val="{00000000-F3C7-4283-94F5-576732C7F3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F3C7-4283-94F5-576732C7F3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137.22</c:v>
                </c:pt>
                <c:pt idx="1">
                  <c:v>150.91</c:v>
                </c:pt>
                <c:pt idx="2">
                  <c:v>153.85</c:v>
                </c:pt>
                <c:pt idx="3">
                  <c:v>156.59</c:v>
                </c:pt>
                <c:pt idx="4">
                  <c:v>153.66999999999999</c:v>
                </c:pt>
              </c:numCache>
            </c:numRef>
          </c:val>
          <c:extLst>
            <c:ext xmlns:c16="http://schemas.microsoft.com/office/drawing/2014/chart" uri="{C3380CC4-5D6E-409C-BE32-E72D297353CC}">
              <c16:uniqueId val="{00000000-41E5-4026-8FAA-3C8D280D13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41E5-4026-8FAA-3C8D280D13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米原市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39543</v>
      </c>
      <c r="AM8" s="70"/>
      <c r="AN8" s="70"/>
      <c r="AO8" s="70"/>
      <c r="AP8" s="70"/>
      <c r="AQ8" s="70"/>
      <c r="AR8" s="70"/>
      <c r="AS8" s="70"/>
      <c r="AT8" s="66">
        <f>データ!$S$6</f>
        <v>250.39</v>
      </c>
      <c r="AU8" s="67"/>
      <c r="AV8" s="67"/>
      <c r="AW8" s="67"/>
      <c r="AX8" s="67"/>
      <c r="AY8" s="67"/>
      <c r="AZ8" s="67"/>
      <c r="BA8" s="67"/>
      <c r="BB8" s="69">
        <f>データ!$T$6</f>
        <v>157.93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75.23</v>
      </c>
      <c r="J10" s="67"/>
      <c r="K10" s="67"/>
      <c r="L10" s="67"/>
      <c r="M10" s="67"/>
      <c r="N10" s="67"/>
      <c r="O10" s="68"/>
      <c r="P10" s="69">
        <f>データ!$P$6</f>
        <v>99.52</v>
      </c>
      <c r="Q10" s="69"/>
      <c r="R10" s="69"/>
      <c r="S10" s="69"/>
      <c r="T10" s="69"/>
      <c r="U10" s="69"/>
      <c r="V10" s="69"/>
      <c r="W10" s="70">
        <f>データ!$Q$6</f>
        <v>2856</v>
      </c>
      <c r="X10" s="70"/>
      <c r="Y10" s="70"/>
      <c r="Z10" s="70"/>
      <c r="AA10" s="70"/>
      <c r="AB10" s="70"/>
      <c r="AC10" s="70"/>
      <c r="AD10" s="2"/>
      <c r="AE10" s="2"/>
      <c r="AF10" s="2"/>
      <c r="AG10" s="2"/>
      <c r="AH10" s="4"/>
      <c r="AI10" s="4"/>
      <c r="AJ10" s="4"/>
      <c r="AK10" s="4"/>
      <c r="AL10" s="70">
        <f>データ!$U$6</f>
        <v>28851</v>
      </c>
      <c r="AM10" s="70"/>
      <c r="AN10" s="70"/>
      <c r="AO10" s="70"/>
      <c r="AP10" s="70"/>
      <c r="AQ10" s="70"/>
      <c r="AR10" s="70"/>
      <c r="AS10" s="70"/>
      <c r="AT10" s="66">
        <f>データ!$V$6</f>
        <v>60.48</v>
      </c>
      <c r="AU10" s="67"/>
      <c r="AV10" s="67"/>
      <c r="AW10" s="67"/>
      <c r="AX10" s="67"/>
      <c r="AY10" s="67"/>
      <c r="AZ10" s="67"/>
      <c r="BA10" s="67"/>
      <c r="BB10" s="69">
        <f>データ!$W$6</f>
        <v>477.03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xCY5J7nIWR0GyUbq9te/gb3HnjbFO1HTpyADek3FBJHzzJ6uCxmSqn5hlrA+vJOCQGm+eWKEkAxvl+tOx2j7w==" saltValue="nhYef4UI91kiYx4ncvICr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252140</v>
      </c>
      <c r="D6" s="33">
        <f t="shared" si="3"/>
        <v>46</v>
      </c>
      <c r="E6" s="33">
        <f t="shared" si="3"/>
        <v>1</v>
      </c>
      <c r="F6" s="33">
        <f t="shared" si="3"/>
        <v>0</v>
      </c>
      <c r="G6" s="33">
        <f t="shared" si="3"/>
        <v>1</v>
      </c>
      <c r="H6" s="33" t="str">
        <f t="shared" si="3"/>
        <v>滋賀県　米原市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75.23</v>
      </c>
      <c r="P6" s="34">
        <f t="shared" si="3"/>
        <v>99.52</v>
      </c>
      <c r="Q6" s="34">
        <f t="shared" si="3"/>
        <v>2856</v>
      </c>
      <c r="R6" s="34">
        <f t="shared" si="3"/>
        <v>39543</v>
      </c>
      <c r="S6" s="34">
        <f t="shared" si="3"/>
        <v>250.39</v>
      </c>
      <c r="T6" s="34">
        <f t="shared" si="3"/>
        <v>157.93</v>
      </c>
      <c r="U6" s="34">
        <f t="shared" si="3"/>
        <v>28851</v>
      </c>
      <c r="V6" s="34">
        <f t="shared" si="3"/>
        <v>60.48</v>
      </c>
      <c r="W6" s="34">
        <f t="shared" si="3"/>
        <v>477.03</v>
      </c>
      <c r="X6" s="35">
        <f>IF(X7="",NA(),X7)</f>
        <v>128.55000000000001</v>
      </c>
      <c r="Y6" s="35">
        <f t="shared" ref="Y6:AG6" si="4">IF(Y7="",NA(),Y7)</f>
        <v>120.68</v>
      </c>
      <c r="Z6" s="35">
        <f t="shared" si="4"/>
        <v>112.65</v>
      </c>
      <c r="AA6" s="35">
        <f t="shared" si="4"/>
        <v>111.91</v>
      </c>
      <c r="AB6" s="35">
        <f t="shared" si="4"/>
        <v>112.99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1436.15</v>
      </c>
      <c r="AU6" s="35">
        <f t="shared" ref="AU6:BC6" si="6">IF(AU7="",NA(),AU7)</f>
        <v>413.54</v>
      </c>
      <c r="AV6" s="35">
        <f t="shared" si="6"/>
        <v>840</v>
      </c>
      <c r="AW6" s="35">
        <f t="shared" si="6"/>
        <v>907.24</v>
      </c>
      <c r="AX6" s="35">
        <f t="shared" si="6"/>
        <v>809.51</v>
      </c>
      <c r="AY6" s="35">
        <f t="shared" si="6"/>
        <v>963.24</v>
      </c>
      <c r="AZ6" s="35">
        <f t="shared" si="6"/>
        <v>381.53</v>
      </c>
      <c r="BA6" s="35">
        <f t="shared" si="6"/>
        <v>391.54</v>
      </c>
      <c r="BB6" s="35">
        <f t="shared" si="6"/>
        <v>384.34</v>
      </c>
      <c r="BC6" s="35">
        <f t="shared" si="6"/>
        <v>359.47</v>
      </c>
      <c r="BD6" s="34" t="str">
        <f>IF(BD7="","",IF(BD7="-","【-】","【"&amp;SUBSTITUTE(TEXT(BD7,"#,##0.00"),"-","△")&amp;"】"))</f>
        <v>【264.34】</v>
      </c>
      <c r="BE6" s="35">
        <f>IF(BE7="",NA(),BE7)</f>
        <v>475.51</v>
      </c>
      <c r="BF6" s="35">
        <f t="shared" ref="BF6:BN6" si="7">IF(BF7="",NA(),BF7)</f>
        <v>552.32000000000005</v>
      </c>
      <c r="BG6" s="35">
        <f t="shared" si="7"/>
        <v>570.84</v>
      </c>
      <c r="BH6" s="35">
        <f t="shared" si="7"/>
        <v>552.01</v>
      </c>
      <c r="BI6" s="35">
        <f t="shared" si="7"/>
        <v>526.34</v>
      </c>
      <c r="BJ6" s="35">
        <f t="shared" si="7"/>
        <v>400.38</v>
      </c>
      <c r="BK6" s="35">
        <f t="shared" si="7"/>
        <v>393.27</v>
      </c>
      <c r="BL6" s="35">
        <f t="shared" si="7"/>
        <v>386.97</v>
      </c>
      <c r="BM6" s="35">
        <f t="shared" si="7"/>
        <v>380.58</v>
      </c>
      <c r="BN6" s="35">
        <f t="shared" si="7"/>
        <v>401.79</v>
      </c>
      <c r="BO6" s="34" t="str">
        <f>IF(BO7="","",IF(BO7="-","【-】","【"&amp;SUBSTITUTE(TEXT(BO7,"#,##0.00"),"-","△")&amp;"】"))</f>
        <v>【274.27】</v>
      </c>
      <c r="BP6" s="35">
        <f>IF(BP7="",NA(),BP7)</f>
        <v>116.62</v>
      </c>
      <c r="BQ6" s="35">
        <f t="shared" ref="BQ6:BY6" si="8">IF(BQ7="",NA(),BQ7)</f>
        <v>106.44</v>
      </c>
      <c r="BR6" s="35">
        <f t="shared" si="8"/>
        <v>104.73</v>
      </c>
      <c r="BS6" s="35">
        <f t="shared" si="8"/>
        <v>102.97</v>
      </c>
      <c r="BT6" s="35">
        <f t="shared" si="8"/>
        <v>105.33</v>
      </c>
      <c r="BU6" s="35">
        <f t="shared" si="8"/>
        <v>96.56</v>
      </c>
      <c r="BV6" s="35">
        <f t="shared" si="8"/>
        <v>100.47</v>
      </c>
      <c r="BW6" s="35">
        <f t="shared" si="8"/>
        <v>101.72</v>
      </c>
      <c r="BX6" s="35">
        <f t="shared" si="8"/>
        <v>102.38</v>
      </c>
      <c r="BY6" s="35">
        <f t="shared" si="8"/>
        <v>100.12</v>
      </c>
      <c r="BZ6" s="34" t="str">
        <f>IF(BZ7="","",IF(BZ7="-","【-】","【"&amp;SUBSTITUTE(TEXT(BZ7,"#,##0.00"),"-","△")&amp;"】"))</f>
        <v>【104.36】</v>
      </c>
      <c r="CA6" s="35">
        <f>IF(CA7="",NA(),CA7)</f>
        <v>137.22</v>
      </c>
      <c r="CB6" s="35">
        <f t="shared" ref="CB6:CJ6" si="9">IF(CB7="",NA(),CB7)</f>
        <v>150.91</v>
      </c>
      <c r="CC6" s="35">
        <f t="shared" si="9"/>
        <v>153.85</v>
      </c>
      <c r="CD6" s="35">
        <f t="shared" si="9"/>
        <v>156.59</v>
      </c>
      <c r="CE6" s="35">
        <f t="shared" si="9"/>
        <v>153.66999999999999</v>
      </c>
      <c r="CF6" s="35">
        <f t="shared" si="9"/>
        <v>177.14</v>
      </c>
      <c r="CG6" s="35">
        <f t="shared" si="9"/>
        <v>169.82</v>
      </c>
      <c r="CH6" s="35">
        <f t="shared" si="9"/>
        <v>168.2</v>
      </c>
      <c r="CI6" s="35">
        <f t="shared" si="9"/>
        <v>168.67</v>
      </c>
      <c r="CJ6" s="35">
        <f t="shared" si="9"/>
        <v>174.97</v>
      </c>
      <c r="CK6" s="34" t="str">
        <f>IF(CK7="","",IF(CK7="-","【-】","【"&amp;SUBSTITUTE(TEXT(CK7,"#,##0.00"),"-","△")&amp;"】"))</f>
        <v>【165.71】</v>
      </c>
      <c r="CL6" s="35">
        <f>IF(CL7="",NA(),CL7)</f>
        <v>55.34</v>
      </c>
      <c r="CM6" s="35">
        <f t="shared" ref="CM6:CU6" si="10">IF(CM7="",NA(),CM7)</f>
        <v>53.91</v>
      </c>
      <c r="CN6" s="35">
        <f t="shared" si="10"/>
        <v>53.81</v>
      </c>
      <c r="CO6" s="35">
        <f t="shared" si="10"/>
        <v>54.98</v>
      </c>
      <c r="CP6" s="35">
        <f t="shared" si="10"/>
        <v>54.24</v>
      </c>
      <c r="CQ6" s="35">
        <f t="shared" si="10"/>
        <v>55.64</v>
      </c>
      <c r="CR6" s="35">
        <f t="shared" si="10"/>
        <v>55.13</v>
      </c>
      <c r="CS6" s="35">
        <f t="shared" si="10"/>
        <v>54.77</v>
      </c>
      <c r="CT6" s="35">
        <f t="shared" si="10"/>
        <v>54.92</v>
      </c>
      <c r="CU6" s="35">
        <f t="shared" si="10"/>
        <v>55.63</v>
      </c>
      <c r="CV6" s="34" t="str">
        <f>IF(CV7="","",IF(CV7="-","【-】","【"&amp;SUBSTITUTE(TEXT(CV7,"#,##0.00"),"-","△")&amp;"】"))</f>
        <v>【60.41】</v>
      </c>
      <c r="CW6" s="35">
        <f>IF(CW7="",NA(),CW7)</f>
        <v>83.13</v>
      </c>
      <c r="CX6" s="35">
        <f t="shared" ref="CX6:DF6" si="11">IF(CX7="",NA(),CX7)</f>
        <v>84.12</v>
      </c>
      <c r="CY6" s="35">
        <f t="shared" si="11"/>
        <v>83.86</v>
      </c>
      <c r="CZ6" s="35">
        <f t="shared" si="11"/>
        <v>81.540000000000006</v>
      </c>
      <c r="DA6" s="35">
        <f t="shared" si="11"/>
        <v>82.52</v>
      </c>
      <c r="DB6" s="35">
        <f t="shared" si="11"/>
        <v>83.09</v>
      </c>
      <c r="DC6" s="35">
        <f t="shared" si="11"/>
        <v>83</v>
      </c>
      <c r="DD6" s="35">
        <f t="shared" si="11"/>
        <v>82.89</v>
      </c>
      <c r="DE6" s="35">
        <f t="shared" si="11"/>
        <v>82.66</v>
      </c>
      <c r="DF6" s="35">
        <f t="shared" si="11"/>
        <v>82.04</v>
      </c>
      <c r="DG6" s="34" t="str">
        <f>IF(DG7="","",IF(DG7="-","【-】","【"&amp;SUBSTITUTE(TEXT(DG7,"#,##0.00"),"-","△")&amp;"】"))</f>
        <v>【89.93】</v>
      </c>
      <c r="DH6" s="35">
        <f>IF(DH7="",NA(),DH7)</f>
        <v>20.75</v>
      </c>
      <c r="DI6" s="35">
        <f t="shared" ref="DI6:DQ6" si="12">IF(DI7="",NA(),DI7)</f>
        <v>35.46</v>
      </c>
      <c r="DJ6" s="35">
        <f t="shared" si="12"/>
        <v>35.340000000000003</v>
      </c>
      <c r="DK6" s="35">
        <f t="shared" si="12"/>
        <v>37.450000000000003</v>
      </c>
      <c r="DL6" s="35">
        <f t="shared" si="12"/>
        <v>39.65</v>
      </c>
      <c r="DM6" s="35">
        <f t="shared" si="12"/>
        <v>39.06</v>
      </c>
      <c r="DN6" s="35">
        <f t="shared" si="12"/>
        <v>46.66</v>
      </c>
      <c r="DO6" s="35">
        <f t="shared" si="12"/>
        <v>47.46</v>
      </c>
      <c r="DP6" s="35">
        <f t="shared" si="12"/>
        <v>48.49</v>
      </c>
      <c r="DQ6" s="35">
        <f t="shared" si="12"/>
        <v>48.05</v>
      </c>
      <c r="DR6" s="34" t="str">
        <f>IF(DR7="","",IF(DR7="-","【-】","【"&amp;SUBSTITUTE(TEXT(DR7,"#,##0.00"),"-","△")&amp;"】"))</f>
        <v>【48.12】</v>
      </c>
      <c r="DS6" s="35">
        <f>IF(DS7="",NA(),DS7)</f>
        <v>4.6399999999999997</v>
      </c>
      <c r="DT6" s="35">
        <f t="shared" ref="DT6:EB6" si="13">IF(DT7="",NA(),DT7)</f>
        <v>4.57</v>
      </c>
      <c r="DU6" s="35">
        <f t="shared" si="13"/>
        <v>0.26</v>
      </c>
      <c r="DV6" s="35">
        <f t="shared" si="13"/>
        <v>0.26</v>
      </c>
      <c r="DW6" s="35">
        <f t="shared" si="13"/>
        <v>1.54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0.99</v>
      </c>
      <c r="EE6" s="35">
        <f t="shared" ref="EE6:EM6" si="14">IF(EE7="",NA(),EE7)</f>
        <v>0.56000000000000005</v>
      </c>
      <c r="EF6" s="35">
        <f t="shared" si="14"/>
        <v>0.26</v>
      </c>
      <c r="EG6" s="35">
        <f t="shared" si="14"/>
        <v>0.26</v>
      </c>
      <c r="EH6" s="35">
        <f t="shared" si="14"/>
        <v>0.15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252140</v>
      </c>
      <c r="D7" s="37">
        <v>46</v>
      </c>
      <c r="E7" s="37">
        <v>1</v>
      </c>
      <c r="F7" s="37">
        <v>0</v>
      </c>
      <c r="G7" s="37">
        <v>1</v>
      </c>
      <c r="H7" s="37" t="s">
        <v>104</v>
      </c>
      <c r="I7" s="37" t="s">
        <v>105</v>
      </c>
      <c r="J7" s="37" t="s">
        <v>106</v>
      </c>
      <c r="K7" s="37" t="s">
        <v>107</v>
      </c>
      <c r="L7" s="37" t="s">
        <v>108</v>
      </c>
      <c r="M7" s="37" t="s">
        <v>109</v>
      </c>
      <c r="N7" s="38" t="s">
        <v>110</v>
      </c>
      <c r="O7" s="38">
        <v>75.23</v>
      </c>
      <c r="P7" s="38">
        <v>99.52</v>
      </c>
      <c r="Q7" s="38">
        <v>2856</v>
      </c>
      <c r="R7" s="38">
        <v>39543</v>
      </c>
      <c r="S7" s="38">
        <v>250.39</v>
      </c>
      <c r="T7" s="38">
        <v>157.93</v>
      </c>
      <c r="U7" s="38">
        <v>28851</v>
      </c>
      <c r="V7" s="38">
        <v>60.48</v>
      </c>
      <c r="W7" s="38">
        <v>477.03</v>
      </c>
      <c r="X7" s="38">
        <v>128.55000000000001</v>
      </c>
      <c r="Y7" s="38">
        <v>120.68</v>
      </c>
      <c r="Z7" s="38">
        <v>112.65</v>
      </c>
      <c r="AA7" s="38">
        <v>111.91</v>
      </c>
      <c r="AB7" s="38">
        <v>112.99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1436.15</v>
      </c>
      <c r="AU7" s="38">
        <v>413.54</v>
      </c>
      <c r="AV7" s="38">
        <v>840</v>
      </c>
      <c r="AW7" s="38">
        <v>907.24</v>
      </c>
      <c r="AX7" s="38">
        <v>809.51</v>
      </c>
      <c r="AY7" s="38">
        <v>963.24</v>
      </c>
      <c r="AZ7" s="38">
        <v>381.53</v>
      </c>
      <c r="BA7" s="38">
        <v>391.54</v>
      </c>
      <c r="BB7" s="38">
        <v>384.34</v>
      </c>
      <c r="BC7" s="38">
        <v>359.47</v>
      </c>
      <c r="BD7" s="38">
        <v>264.33999999999997</v>
      </c>
      <c r="BE7" s="38">
        <v>475.51</v>
      </c>
      <c r="BF7" s="38">
        <v>552.32000000000005</v>
      </c>
      <c r="BG7" s="38">
        <v>570.84</v>
      </c>
      <c r="BH7" s="38">
        <v>552.01</v>
      </c>
      <c r="BI7" s="38">
        <v>526.34</v>
      </c>
      <c r="BJ7" s="38">
        <v>400.38</v>
      </c>
      <c r="BK7" s="38">
        <v>393.27</v>
      </c>
      <c r="BL7" s="38">
        <v>386.97</v>
      </c>
      <c r="BM7" s="38">
        <v>380.58</v>
      </c>
      <c r="BN7" s="38">
        <v>401.79</v>
      </c>
      <c r="BO7" s="38">
        <v>274.27</v>
      </c>
      <c r="BP7" s="38">
        <v>116.62</v>
      </c>
      <c r="BQ7" s="38">
        <v>106.44</v>
      </c>
      <c r="BR7" s="38">
        <v>104.73</v>
      </c>
      <c r="BS7" s="38">
        <v>102.97</v>
      </c>
      <c r="BT7" s="38">
        <v>105.33</v>
      </c>
      <c r="BU7" s="38">
        <v>96.56</v>
      </c>
      <c r="BV7" s="38">
        <v>100.47</v>
      </c>
      <c r="BW7" s="38">
        <v>101.72</v>
      </c>
      <c r="BX7" s="38">
        <v>102.38</v>
      </c>
      <c r="BY7" s="38">
        <v>100.12</v>
      </c>
      <c r="BZ7" s="38">
        <v>104.36</v>
      </c>
      <c r="CA7" s="38">
        <v>137.22</v>
      </c>
      <c r="CB7" s="38">
        <v>150.91</v>
      </c>
      <c r="CC7" s="38">
        <v>153.85</v>
      </c>
      <c r="CD7" s="38">
        <v>156.59</v>
      </c>
      <c r="CE7" s="38">
        <v>153.66999999999999</v>
      </c>
      <c r="CF7" s="38">
        <v>177.14</v>
      </c>
      <c r="CG7" s="38">
        <v>169.82</v>
      </c>
      <c r="CH7" s="38">
        <v>168.2</v>
      </c>
      <c r="CI7" s="38">
        <v>168.67</v>
      </c>
      <c r="CJ7" s="38">
        <v>174.97</v>
      </c>
      <c r="CK7" s="38">
        <v>165.71</v>
      </c>
      <c r="CL7" s="38">
        <v>55.34</v>
      </c>
      <c r="CM7" s="38">
        <v>53.91</v>
      </c>
      <c r="CN7" s="38">
        <v>53.81</v>
      </c>
      <c r="CO7" s="38">
        <v>54.98</v>
      </c>
      <c r="CP7" s="38">
        <v>54.24</v>
      </c>
      <c r="CQ7" s="38">
        <v>55.64</v>
      </c>
      <c r="CR7" s="38">
        <v>55.13</v>
      </c>
      <c r="CS7" s="38">
        <v>54.77</v>
      </c>
      <c r="CT7" s="38">
        <v>54.92</v>
      </c>
      <c r="CU7" s="38">
        <v>55.63</v>
      </c>
      <c r="CV7" s="38">
        <v>60.41</v>
      </c>
      <c r="CW7" s="38">
        <v>83.13</v>
      </c>
      <c r="CX7" s="38">
        <v>84.12</v>
      </c>
      <c r="CY7" s="38">
        <v>83.86</v>
      </c>
      <c r="CZ7" s="38">
        <v>81.540000000000006</v>
      </c>
      <c r="DA7" s="38">
        <v>82.52</v>
      </c>
      <c r="DB7" s="38">
        <v>83.09</v>
      </c>
      <c r="DC7" s="38">
        <v>83</v>
      </c>
      <c r="DD7" s="38">
        <v>82.89</v>
      </c>
      <c r="DE7" s="38">
        <v>82.66</v>
      </c>
      <c r="DF7" s="38">
        <v>82.04</v>
      </c>
      <c r="DG7" s="38">
        <v>89.93</v>
      </c>
      <c r="DH7" s="38">
        <v>20.75</v>
      </c>
      <c r="DI7" s="38">
        <v>35.46</v>
      </c>
      <c r="DJ7" s="38">
        <v>35.340000000000003</v>
      </c>
      <c r="DK7" s="38">
        <v>37.450000000000003</v>
      </c>
      <c r="DL7" s="38">
        <v>39.65</v>
      </c>
      <c r="DM7" s="38">
        <v>39.06</v>
      </c>
      <c r="DN7" s="38">
        <v>46.66</v>
      </c>
      <c r="DO7" s="38">
        <v>47.46</v>
      </c>
      <c r="DP7" s="38">
        <v>48.49</v>
      </c>
      <c r="DQ7" s="38">
        <v>48.05</v>
      </c>
      <c r="DR7" s="38">
        <v>48.12</v>
      </c>
      <c r="DS7" s="38">
        <v>4.6399999999999997</v>
      </c>
      <c r="DT7" s="38">
        <v>4.57</v>
      </c>
      <c r="DU7" s="38">
        <v>0.26</v>
      </c>
      <c r="DV7" s="38">
        <v>0.26</v>
      </c>
      <c r="DW7" s="38">
        <v>1.54</v>
      </c>
      <c r="DX7" s="38">
        <v>8.8699999999999992</v>
      </c>
      <c r="DY7" s="38">
        <v>9.85</v>
      </c>
      <c r="DZ7" s="38">
        <v>9.7100000000000009</v>
      </c>
      <c r="EA7" s="38">
        <v>12.79</v>
      </c>
      <c r="EB7" s="38">
        <v>13.39</v>
      </c>
      <c r="EC7" s="38">
        <v>15.89</v>
      </c>
      <c r="ED7" s="38">
        <v>0.99</v>
      </c>
      <c r="EE7" s="38">
        <v>0.56000000000000005</v>
      </c>
      <c r="EF7" s="38">
        <v>0.26</v>
      </c>
      <c r="EG7" s="38">
        <v>0.26</v>
      </c>
      <c r="EH7" s="38">
        <v>0.15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2019-01-28T02:47:44Z</cp:lastPrinted>
  <dcterms:created xsi:type="dcterms:W3CDTF">2018-12-03T08:33:40Z</dcterms:created>
  <dcterms:modified xsi:type="dcterms:W3CDTF">2019-01-30T07:25:23Z</dcterms:modified>
  <cp:category/>
</cp:coreProperties>
</file>